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astaneda\Desktop\ANA\RELACION CONTRATACIÓN 2006 A 2016\2014\"/>
    </mc:Choice>
  </mc:AlternateContent>
  <bookViews>
    <workbookView xWindow="0" yWindow="0" windowWidth="19440" windowHeight="7755" tabRatio="809"/>
  </bookViews>
  <sheets>
    <sheet name="CONTRATOS ADIC Y PROR 2014" sheetId="23" r:id="rId1"/>
  </sheets>
  <definedNames>
    <definedName name="_xlnm._FilterDatabase" localSheetId="0" hidden="1">'CONTRATOS ADIC Y PROR 2014'!$A$4:$AB$144</definedName>
    <definedName name="_xlnm.Print_Area" localSheetId="0">'CONTRATOS ADIC Y PROR 2014'!$A$1:$Z$144</definedName>
    <definedName name="CONTRATO">#REF!</definedName>
    <definedName name="DATOS">#REF!</definedName>
    <definedName name="TERCERO">#REF!</definedName>
    <definedName name="tipoc">#REF!</definedName>
    <definedName name="_xlnm.Print_Titles" localSheetId="0">'CONTRATOS ADIC Y PROR 2014'!$3:$4</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R58" i="23" l="1"/>
  <c r="P6" i="23" l="1"/>
  <c r="Y6" i="23" s="1"/>
  <c r="P81" i="23"/>
  <c r="Y81" i="23" s="1"/>
  <c r="P75" i="23"/>
  <c r="Y75" i="23" s="1"/>
  <c r="P72" i="23"/>
  <c r="Y72" i="23" s="1"/>
  <c r="P30" i="23"/>
  <c r="Y30" i="23" s="1"/>
  <c r="Y23" i="23"/>
  <c r="P142" i="23"/>
  <c r="Y142" i="23" s="1"/>
  <c r="P141" i="23"/>
  <c r="Y141" i="23" s="1"/>
  <c r="P38" i="23"/>
  <c r="Y38" i="23" s="1"/>
  <c r="P22" i="23"/>
  <c r="Y22" i="23" s="1"/>
  <c r="R144" i="23" l="1"/>
  <c r="Y143" i="23"/>
  <c r="R143" i="23"/>
  <c r="R142" i="23"/>
  <c r="R141" i="23"/>
  <c r="R140" i="23"/>
  <c r="P140" i="23"/>
  <c r="Y140" i="23" s="1"/>
  <c r="Y139" i="23"/>
  <c r="R139" i="23"/>
  <c r="R138" i="23"/>
  <c r="P138" i="23"/>
  <c r="Y138" i="23" s="1"/>
  <c r="Y137" i="23"/>
  <c r="R137" i="23"/>
  <c r="Y136" i="23"/>
  <c r="R136" i="23"/>
  <c r="Y135" i="23"/>
  <c r="R135" i="23"/>
  <c r="R134" i="23"/>
  <c r="R133" i="23"/>
  <c r="P133" i="23"/>
  <c r="Y133" i="23" s="1"/>
  <c r="R132" i="23"/>
  <c r="P132" i="23"/>
  <c r="Y132" i="23" s="1"/>
  <c r="R131" i="23"/>
  <c r="Y130" i="23"/>
  <c r="R130" i="23"/>
  <c r="Y129" i="23"/>
  <c r="R129" i="23"/>
  <c r="R128" i="23"/>
  <c r="P128" i="23"/>
  <c r="Y128" i="23" s="1"/>
  <c r="R127" i="23"/>
  <c r="P127" i="23"/>
  <c r="Y127" i="23" s="1"/>
  <c r="R126" i="23"/>
  <c r="P126" i="23"/>
  <c r="Y126" i="23" s="1"/>
  <c r="Y125" i="23"/>
  <c r="R125" i="23"/>
  <c r="R124" i="23"/>
  <c r="P124" i="23"/>
  <c r="Y124" i="23" s="1"/>
  <c r="Y123" i="23"/>
  <c r="R123" i="23"/>
  <c r="Y122" i="23"/>
  <c r="R122" i="23"/>
  <c r="R121" i="23"/>
  <c r="P121" i="23"/>
  <c r="Y121" i="23" s="1"/>
  <c r="R120" i="23"/>
  <c r="P120" i="23"/>
  <c r="Y120" i="23" s="1"/>
  <c r="R119" i="23"/>
  <c r="P119" i="23"/>
  <c r="Y119" i="23" s="1"/>
  <c r="R118" i="23"/>
  <c r="R117" i="23"/>
  <c r="P117" i="23"/>
  <c r="Y117" i="23" s="1"/>
  <c r="R116" i="23"/>
  <c r="P116" i="23"/>
  <c r="Y116" i="23" s="1"/>
  <c r="Y115" i="23"/>
  <c r="R115" i="23"/>
  <c r="R114" i="23"/>
  <c r="P114" i="23"/>
  <c r="Y114" i="23" s="1"/>
  <c r="R113" i="23"/>
  <c r="P113" i="23"/>
  <c r="Y113" i="23" s="1"/>
  <c r="Y112" i="23"/>
  <c r="R112" i="23"/>
  <c r="R111" i="23"/>
  <c r="P111" i="23"/>
  <c r="Y111" i="23" s="1"/>
  <c r="R110" i="23"/>
  <c r="P110" i="23"/>
  <c r="Y110" i="23" s="1"/>
  <c r="R109" i="23"/>
  <c r="P109" i="23"/>
  <c r="Y109" i="23" s="1"/>
  <c r="R108" i="23"/>
  <c r="P108" i="23"/>
  <c r="Y108" i="23" s="1"/>
  <c r="R107" i="23"/>
  <c r="P107" i="23"/>
  <c r="Y107" i="23" s="1"/>
  <c r="R106" i="23"/>
  <c r="P106" i="23"/>
  <c r="Y106" i="23" s="1"/>
  <c r="R105" i="23"/>
  <c r="P105" i="23"/>
  <c r="Y105" i="23" s="1"/>
  <c r="R104" i="23"/>
  <c r="P104" i="23"/>
  <c r="Y104" i="23" s="1"/>
  <c r="R103" i="23"/>
  <c r="P103" i="23"/>
  <c r="Y103" i="23" s="1"/>
  <c r="R102" i="23"/>
  <c r="P102" i="23"/>
  <c r="Y102" i="23" s="1"/>
  <c r="R101" i="23"/>
  <c r="P101" i="23"/>
  <c r="Y101" i="23" s="1"/>
  <c r="R100" i="23"/>
  <c r="P100" i="23"/>
  <c r="Y100" i="23" s="1"/>
  <c r="Y99" i="23"/>
  <c r="R99" i="23"/>
  <c r="Y98" i="23"/>
  <c r="R98" i="23"/>
  <c r="Y97" i="23"/>
  <c r="R97" i="23"/>
  <c r="R96" i="23"/>
  <c r="R95" i="23"/>
  <c r="P95" i="23"/>
  <c r="Y95" i="23" s="1"/>
  <c r="R94" i="23"/>
  <c r="P94" i="23"/>
  <c r="Y94" i="23" s="1"/>
  <c r="Y93" i="23"/>
  <c r="R93" i="23"/>
  <c r="R92" i="23"/>
  <c r="P92" i="23"/>
  <c r="Y92" i="23" s="1"/>
  <c r="R91" i="23"/>
  <c r="P91" i="23"/>
  <c r="Y91" i="23" s="1"/>
  <c r="R90" i="23"/>
  <c r="P90" i="23"/>
  <c r="Y90" i="23" s="1"/>
  <c r="R89" i="23"/>
  <c r="P89" i="23"/>
  <c r="Y89" i="23" s="1"/>
  <c r="Y88" i="23"/>
  <c r="R88" i="23"/>
  <c r="R87" i="23"/>
  <c r="P87" i="23"/>
  <c r="Y87" i="23" s="1"/>
  <c r="Y86" i="23"/>
  <c r="R86" i="23"/>
  <c r="R85" i="23"/>
  <c r="Y85" i="23"/>
  <c r="R84" i="23"/>
  <c r="P84" i="23"/>
  <c r="Y84" i="23" s="1"/>
  <c r="R83" i="23"/>
  <c r="P83" i="23"/>
  <c r="Y83" i="23" s="1"/>
  <c r="R82" i="23"/>
  <c r="P82" i="23"/>
  <c r="Y82" i="23" s="1"/>
  <c r="R81" i="23"/>
  <c r="Y80" i="23"/>
  <c r="R80" i="23"/>
  <c r="R79" i="23"/>
  <c r="P79" i="23"/>
  <c r="Y79" i="23" s="1"/>
  <c r="R78" i="23"/>
  <c r="P78" i="23"/>
  <c r="Y78" i="23" s="1"/>
  <c r="R77" i="23"/>
  <c r="P77" i="23"/>
  <c r="Y77" i="23" s="1"/>
  <c r="R76" i="23"/>
  <c r="P76" i="23"/>
  <c r="Y76" i="23" s="1"/>
  <c r="R75" i="23"/>
  <c r="R74" i="23"/>
  <c r="R73" i="23"/>
  <c r="P73" i="23"/>
  <c r="Y73" i="23" s="1"/>
  <c r="R72" i="23"/>
  <c r="Y71" i="23"/>
  <c r="R71" i="23"/>
  <c r="R70" i="23"/>
  <c r="P70" i="23"/>
  <c r="Y70" i="23" s="1"/>
  <c r="R69" i="23"/>
  <c r="P69" i="23"/>
  <c r="Y69" i="23" s="1"/>
  <c r="R68" i="23"/>
  <c r="P68" i="23"/>
  <c r="Y68" i="23" s="1"/>
  <c r="R67" i="23"/>
  <c r="P67" i="23"/>
  <c r="Y67" i="23" s="1"/>
  <c r="R66" i="23"/>
  <c r="P66" i="23"/>
  <c r="Y66" i="23" s="1"/>
  <c r="R65" i="23"/>
  <c r="P65" i="23"/>
  <c r="Y65" i="23" s="1"/>
  <c r="R64" i="23"/>
  <c r="P64" i="23"/>
  <c r="Y64" i="23" s="1"/>
  <c r="R63" i="23"/>
  <c r="P63" i="23"/>
  <c r="Y63" i="23" s="1"/>
  <c r="R62" i="23"/>
  <c r="P62" i="23"/>
  <c r="Y62" i="23" s="1"/>
  <c r="Y61" i="23"/>
  <c r="R61" i="23"/>
  <c r="Y60" i="23"/>
  <c r="R60" i="23"/>
  <c r="R59" i="23"/>
  <c r="P59" i="23"/>
  <c r="Y59" i="23" s="1"/>
  <c r="R57" i="23"/>
  <c r="R56" i="23"/>
  <c r="P56" i="23"/>
  <c r="Y56" i="23" s="1"/>
  <c r="Y55" i="23"/>
  <c r="R55" i="23"/>
  <c r="R54" i="23"/>
  <c r="P54" i="23"/>
  <c r="Y54" i="23" s="1"/>
  <c r="R53" i="23"/>
  <c r="P53" i="23"/>
  <c r="Y53" i="23" s="1"/>
  <c r="R52" i="23"/>
  <c r="P52" i="23"/>
  <c r="Y52" i="23" s="1"/>
  <c r="R51" i="23"/>
  <c r="P51" i="23"/>
  <c r="Y51" i="23" s="1"/>
  <c r="R50" i="23"/>
  <c r="R49" i="23"/>
  <c r="P49" i="23"/>
  <c r="Y49" i="23" s="1"/>
  <c r="R48" i="23"/>
  <c r="P48" i="23"/>
  <c r="Y48" i="23" s="1"/>
  <c r="R47" i="23"/>
  <c r="P47" i="23"/>
  <c r="Y47" i="23" s="1"/>
  <c r="R46" i="23"/>
  <c r="P46" i="23"/>
  <c r="Y46" i="23" s="1"/>
  <c r="R45" i="23"/>
  <c r="P45" i="23"/>
  <c r="Y45" i="23" s="1"/>
  <c r="R44" i="23"/>
  <c r="R43" i="23"/>
  <c r="P43" i="23"/>
  <c r="Y43" i="23" s="1"/>
  <c r="R42" i="23"/>
  <c r="P42" i="23"/>
  <c r="Y42" i="23" s="1"/>
  <c r="Y41" i="23"/>
  <c r="R41" i="23"/>
  <c r="R40" i="23"/>
  <c r="P40" i="23"/>
  <c r="Y40" i="23" s="1"/>
  <c r="R39" i="23"/>
  <c r="P39" i="23"/>
  <c r="Y39" i="23" s="1"/>
  <c r="R38" i="23"/>
  <c r="R37" i="23"/>
  <c r="P37" i="23"/>
  <c r="Y37" i="23" s="1"/>
  <c r="R36" i="23"/>
  <c r="R35" i="23"/>
  <c r="P35" i="23"/>
  <c r="Y35" i="23" s="1"/>
  <c r="R34" i="23"/>
  <c r="P34" i="23"/>
  <c r="Y34" i="23" s="1"/>
  <c r="R33" i="23"/>
  <c r="P33" i="23"/>
  <c r="Y33" i="23" s="1"/>
  <c r="R32" i="23"/>
  <c r="P32" i="23"/>
  <c r="Y32" i="23" s="1"/>
  <c r="R31" i="23"/>
  <c r="R30" i="23"/>
  <c r="R29" i="23"/>
  <c r="P29" i="23"/>
  <c r="Y29" i="23" s="1"/>
  <c r="Y28" i="23"/>
  <c r="R28" i="23"/>
  <c r="R27" i="23"/>
  <c r="P27" i="23"/>
  <c r="Y27" i="23" s="1"/>
  <c r="R26" i="23"/>
  <c r="P26" i="23"/>
  <c r="Y26" i="23" s="1"/>
  <c r="Y25" i="23"/>
  <c r="R25" i="23"/>
  <c r="R24" i="23"/>
  <c r="P24" i="23"/>
  <c r="Y24" i="23" s="1"/>
  <c r="R23" i="23"/>
  <c r="R22" i="23"/>
  <c r="Y21" i="23"/>
  <c r="R21" i="23"/>
  <c r="Y20" i="23"/>
  <c r="R20" i="23"/>
  <c r="Y19" i="23"/>
  <c r="R19" i="23"/>
  <c r="R18" i="23"/>
  <c r="P18" i="23"/>
  <c r="Y18" i="23" s="1"/>
  <c r="R17" i="23"/>
  <c r="P17" i="23"/>
  <c r="Y17" i="23" s="1"/>
  <c r="R16" i="23"/>
  <c r="P16" i="23"/>
  <c r="Y16" i="23" s="1"/>
  <c r="Y15" i="23"/>
  <c r="R15" i="23"/>
  <c r="Y14" i="23"/>
  <c r="R14" i="23"/>
  <c r="Y13" i="23"/>
  <c r="R13" i="23"/>
  <c r="R12" i="23"/>
  <c r="P12" i="23"/>
  <c r="Y12" i="23" s="1"/>
  <c r="R11" i="23"/>
  <c r="P11" i="23"/>
  <c r="Y11" i="23" s="1"/>
  <c r="R10" i="23"/>
  <c r="P10" i="23"/>
  <c r="Y10" i="23" s="1"/>
  <c r="R9" i="23"/>
  <c r="P9" i="23"/>
  <c r="Y9" i="23" s="1"/>
  <c r="Y8" i="23"/>
  <c r="R8" i="23"/>
  <c r="Y7" i="23"/>
  <c r="R7" i="23"/>
  <c r="R6" i="23"/>
  <c r="R5" i="23"/>
  <c r="P5" i="23"/>
  <c r="Y5" i="23" s="1"/>
  <c r="R145" i="23" l="1"/>
</calcChain>
</file>

<file path=xl/sharedStrings.xml><?xml version="1.0" encoding="utf-8"?>
<sst xmlns="http://schemas.openxmlformats.org/spreadsheetml/2006/main" count="1508" uniqueCount="592">
  <si>
    <t>MODALIDAD DE SELECCIÓN</t>
  </si>
  <si>
    <t>No. CONTRATO</t>
  </si>
  <si>
    <t>FECHA DE FIRMA Y/0 SUSCRIPCIÓN</t>
  </si>
  <si>
    <t>VALOR DEL CONTRATO</t>
  </si>
  <si>
    <t>OBJETO</t>
  </si>
  <si>
    <t>DV</t>
  </si>
  <si>
    <t>NOMBRE</t>
  </si>
  <si>
    <t>NIT O C.C.</t>
  </si>
  <si>
    <t>CONTRATISTA</t>
  </si>
  <si>
    <t>FECHA DE INICIO</t>
  </si>
  <si>
    <t>PLAZO DEL CONTRATO
(DÍAS)</t>
  </si>
  <si>
    <t>SUPERVISOR</t>
  </si>
  <si>
    <t>No. DEL PROCESO SECOP</t>
  </si>
  <si>
    <t>ALVARO TORRES ALVEAR</t>
  </si>
  <si>
    <t>Contratación Directa</t>
  </si>
  <si>
    <t>JEFE OFICINA JURÍDICA</t>
  </si>
  <si>
    <t>JULIAN DARÍO HENAO CARDONA</t>
  </si>
  <si>
    <t>Mínima Cuantía</t>
  </si>
  <si>
    <t>NA</t>
  </si>
  <si>
    <t>SUBDIRECTOR DE SERVICIOS GENERALES</t>
  </si>
  <si>
    <t>GUSTAVO FRANCISCO MONZÓN GARZÓN</t>
  </si>
  <si>
    <t>JEFE OFICINA ASESORA DE COMUNICACIONES</t>
  </si>
  <si>
    <t>LUIS GERMÁN GÓMEZ BUSTAMANTE</t>
  </si>
  <si>
    <t>SUBDIRECTORA DE BIENESTAR SOCIAL</t>
  </si>
  <si>
    <t>GLORIA ALEXANDRA MORENO BRICEÑO</t>
  </si>
  <si>
    <t>IGNACIO MANUEL EPINAYU PUSHAINA</t>
  </si>
  <si>
    <t>BRYAN ALFONSO CASTAÑEDA FRANCO</t>
  </si>
  <si>
    <t>MARÍA DE LOS ANGELES BURGOS MEDINA</t>
  </si>
  <si>
    <t>Prestar los servicios profesionales para la implementación  de estrategias de comunicación externa y la elaboración de contenidos relacionados con los logros de la entidad para el posicionamiento y fortalecimiento de la imagen de la entidad.</t>
  </si>
  <si>
    <t>GREACE ANGELLY VANEGAS CAMACHO</t>
  </si>
  <si>
    <t>DIRECTORA DE APOYO AL DESPACHO</t>
  </si>
  <si>
    <t>CARMEN SOFÍA PRIETO DUEÑAS</t>
  </si>
  <si>
    <t>DIRECTORA HÁBITAT Y AMBIENTE</t>
  </si>
  <si>
    <t>PEDRO LUIS SOLER MONGUE</t>
  </si>
  <si>
    <t>SUBDIRECTOR DE RECURSOS MATERIALES</t>
  </si>
  <si>
    <t>HENRY VARGAS DÍAZ</t>
  </si>
  <si>
    <t>SALOMÓN IGNACIO SUÁREZ NAMEN</t>
  </si>
  <si>
    <t>RICARDO REYES TORRES</t>
  </si>
  <si>
    <t>VICTOR HUGO RAMOS CARABALI</t>
  </si>
  <si>
    <t>Concurso de Méritos</t>
  </si>
  <si>
    <t>JUAN PABLO CONTRERAS LIZARAZO</t>
  </si>
  <si>
    <t>DIRECTOR DE PLANEACIÓN</t>
  </si>
  <si>
    <t>COMSERAUTO S.A.S - COMPAÑÍA DE SERVICIOS AUTOMOTRICES S.A.S</t>
  </si>
  <si>
    <t>15 días hábiles</t>
  </si>
  <si>
    <t>Prestación de servicios profesionales para apoyar las actuaciones de los procesos de Responsabilidad Fiscal que adelanta la Contraloría de Bogotá, y así evitar que se presente el fenómeno jurídico de la prescripción. Todo ello conforme al reparto que le sea asignado.</t>
  </si>
  <si>
    <t>SUBDIRECTORA DE RESPONSABILIDAD FISCAL</t>
  </si>
  <si>
    <t>ALBA ASTRID SARRIA BARRAGÁN</t>
  </si>
  <si>
    <t>CARLOS ALFREDO GUARÍN AVILA</t>
  </si>
  <si>
    <t>DIRECTORA DE TECNOLOGÍAS DE LA INFORMACIÓN Y LAS COMUNICACIONES</t>
  </si>
  <si>
    <t>ADRIANA DEL PILAR GUERRA MARTÍNEZ</t>
  </si>
  <si>
    <t>MAGDA ALEXANDRA GÓMEZ SANTANA</t>
  </si>
  <si>
    <t>JULIAN MAURICIO GARCÍA CÁRDENAS</t>
  </si>
  <si>
    <t>DUGLAS ALBERTO BALLESTEROS QUINTERO</t>
  </si>
  <si>
    <t>JOHANA MARGARITA URIBE TORRES</t>
  </si>
  <si>
    <t>NORMAN FELIPE GIRALDO PATIÑO</t>
  </si>
  <si>
    <t>CASA EDITORIAL EL TIEMPO S.A.</t>
  </si>
  <si>
    <t>LEGIS EDITORES S.A.</t>
  </si>
  <si>
    <t>Contratar los servicios profesionales para apoyar las actuaciones de los procesos de Responsabilidad Fiscal que adelanta la Contraloría de Bogotá, y así evitar que se presente el fenómeno jurídico de la prescripción. Todo ello conforme al reparto que le sea asignado.</t>
  </si>
  <si>
    <t>JAIME SÁNCHEZ DE GUZMÁN</t>
  </si>
  <si>
    <t>Licitación Pública</t>
  </si>
  <si>
    <t>EDITORIAL EL GLOBO S.A -LA REPÚBLICA</t>
  </si>
  <si>
    <t>CÉSAR TULIO CÓRDOBA VIVAR</t>
  </si>
  <si>
    <t>CORPARQUES</t>
  </si>
  <si>
    <t>Selección Abreviada Subasta Inversa</t>
  </si>
  <si>
    <t>DIRECTOR DE PARTICIPACIÓN CIUDADANA Y DESARROLLO LOCAL</t>
  </si>
  <si>
    <t>GABRIEL ALEJANDRO GUZMÁN USECHE</t>
  </si>
  <si>
    <t>JEFE OFICINA DE CONTROL INTERNO</t>
  </si>
  <si>
    <t>DIANA GISELLE CARO MORENO</t>
  </si>
  <si>
    <t>JAIME ALBERTO VERA ROJAS</t>
  </si>
  <si>
    <t>YAMILE MEDINA MEDINA</t>
  </si>
  <si>
    <t>CARMEN SOFIA PRIETO DUEÑAS</t>
  </si>
  <si>
    <t>COLSUBSIDIO</t>
  </si>
  <si>
    <t>AMG COLOMBIA SAS</t>
  </si>
  <si>
    <t>CARGO</t>
  </si>
  <si>
    <t>ESTADO DEL CONTRATO</t>
  </si>
  <si>
    <t>TERMINADO</t>
  </si>
  <si>
    <t>Arrendamiento</t>
  </si>
  <si>
    <t>Consultoría</t>
  </si>
  <si>
    <t>M + LTDA</t>
  </si>
  <si>
    <t>RAÚL VELANDIA GUTIÉRREZ</t>
  </si>
  <si>
    <t>DIRECTORA APOYO AL DESPACHO</t>
  </si>
  <si>
    <t>Prestación de servicios</t>
  </si>
  <si>
    <t>Honorarios Entidad</t>
  </si>
  <si>
    <t>EN EJECUCIÓN</t>
  </si>
  <si>
    <t>Salud Ocupacional</t>
  </si>
  <si>
    <t>Fortalecimiento de la Capacidad Institucional para un Control Fiscal Efectivo y Transparente</t>
  </si>
  <si>
    <t>Arrendamientos</t>
  </si>
  <si>
    <t>ROQUE LUIS CONRADO IMITOLA</t>
  </si>
  <si>
    <t>AUDITOR FISCAL ANTE LA CONTRALORÍA DE BOGOTÁ</t>
  </si>
  <si>
    <t>Honorarios entidad</t>
  </si>
  <si>
    <t>Bienestar e incentivos</t>
  </si>
  <si>
    <t>COMUNICAN S.A- EL ESPECTADOR</t>
  </si>
  <si>
    <t>Remuneración Servicios Técnicos</t>
  </si>
  <si>
    <t>Control Social a la Gestión Pública</t>
  </si>
  <si>
    <t>Mantenimiento Entidad</t>
  </si>
  <si>
    <t>Bienestar e Incentivos</t>
  </si>
  <si>
    <t>Dotación</t>
  </si>
  <si>
    <t>Gastos de Computador</t>
  </si>
  <si>
    <t>Información</t>
  </si>
  <si>
    <t>20 días hábiles</t>
  </si>
  <si>
    <t>Viáticos y gastos de viaje</t>
  </si>
  <si>
    <t>ESTACION TEXACO 16</t>
  </si>
  <si>
    <t>Seguros Entidad</t>
  </si>
  <si>
    <t xml:space="preserve">PINTUTAX S.A.
</t>
  </si>
  <si>
    <t>FECHA DE TERMINACIÓN
(Depende del acta de inicio)</t>
  </si>
  <si>
    <t>PRÓRROGAS
(días)</t>
  </si>
  <si>
    <t>NUEVA
FECHA DE TERMINACIÓN</t>
  </si>
  <si>
    <t>VALOR FINAL
DEL CONTRATO
$</t>
  </si>
  <si>
    <t>RUBRO PRESUPUESTAL</t>
  </si>
  <si>
    <t xml:space="preserve">TIPO DE CONTRATO </t>
  </si>
  <si>
    <t>ADICIONES 
($)</t>
  </si>
  <si>
    <t>CB-CD-001-2014</t>
  </si>
  <si>
    <t>Prestar los servicios profesionales en la asesoría y desarrollo de los temas de recolección, barrido y limpieza del nuevo modelo de aseo de la administración distrital y su análisis al modelo financiero.</t>
  </si>
  <si>
    <t>JOSE HERMES BORDA GARCÍA</t>
  </si>
  <si>
    <t>DIRECTOR SERVICIOS PÚBLICOS</t>
  </si>
  <si>
    <t>AF-CD-002-2014</t>
  </si>
  <si>
    <t>Adquisición de una (1) Suscripción por 12 meses de las actualizaciones normativas de los siguientes códigos: 1) Constitución política de Colombia; 2) Código Civil, 3) Código de Procedimiento Civil, 4) Régimen Penal Colombiano, 5) Código de Procedimiento Administrativo, 6) Régimen de Procedimiento Tributario, 7) Régimen Contable Colombiano, 8) Estatuto General de la Contratación.</t>
  </si>
  <si>
    <t>Impresos y Publicaciones</t>
  </si>
  <si>
    <t>RODRIGO TOVAR GARCÉS</t>
  </si>
  <si>
    <t>CB-CD-003-2014</t>
  </si>
  <si>
    <t>Prestación de Servicios profesionales en desarrollo del sistema en Gestión de la Seguridad y Salud en el trabajo/SG-STT y en forma interdisciplinaria con el grupo de gestión de la seguridad y Salud en el Trabajo/GG-SST de la entidad.</t>
  </si>
  <si>
    <t>CAMILO PERDOMO CORTES</t>
  </si>
  <si>
    <t>SUBDIRECTOR DE BIENESTAR SOCIAL</t>
  </si>
  <si>
    <t>CB-CD-004-2014</t>
  </si>
  <si>
    <t>Contratar los servicios profesionales especializados para apoyar los procesos de contratación en la Subdirección de Bienestar Social de la Contraloría de Bogotá.</t>
  </si>
  <si>
    <t>GINNA PAOLA RINCÓN ORTIZ</t>
  </si>
  <si>
    <t>CB-CD-005-2014</t>
  </si>
  <si>
    <t>Prestación de servicios de trabajos artísticos para pintar al óleo sobre lienzo con destino al salón de Contralores piso 9 del edificio sede principal de la Contraloría de Bogotá.</t>
  </si>
  <si>
    <t>ASTRID GALÁN SEPÚLVEDA</t>
  </si>
  <si>
    <t>CB-CD-006-2014</t>
  </si>
  <si>
    <t>Prestar los servicios profesionales a la Contraloría de Bogotá en la asesoría y desarrollo en los temas de implementación, ejecución, evaluación, capacitación y seguimiento del Sistema de Control Interno y Sistema de Gestión de la Calidad.</t>
  </si>
  <si>
    <t>MARÍA CONSUELO  ARIAS PRIETO</t>
  </si>
  <si>
    <t> LUZ INÉS RODRÍGUEZ MENDOZA.</t>
  </si>
  <si>
    <t>CB-CD-007-2014</t>
  </si>
  <si>
    <t>Prestar los servicios profesionales a la Contraloría de Bogotá Dirección de Participación Ciudadana y Desarrollo Local en actividades encaminadas a fortalecer el proceso de elección posesión y desarrollo de funciones de Contralores Estudiantiles, en coordinación con los Gerentes Locales.</t>
  </si>
  <si>
    <t>GIUSEPPE SALVATORE SCOPPETA TORRES</t>
  </si>
  <si>
    <t>CB-CD-008-2014</t>
  </si>
  <si>
    <t>Contratar los servicios profesionales para la realización de la visita de seguimiento año 2014 al Sistema de Gestión de Calidad SGC, bajo las normas técnicas NTC ISO 9001:2008 Y NTCGP 1000:2009.</t>
  </si>
  <si>
    <t>SGS COLOMBIA S.A</t>
  </si>
  <si>
    <t>4 días hábiles, del 28 de abril al 2 de mayo de 2014</t>
  </si>
  <si>
    <t>CB-CD-09-2014</t>
  </si>
  <si>
    <t>Prestación de Servicios profesionales para realizar el acompañamiento especializado, mantenimiento y ajustes al módulo de nómina "PERNO" del Sistema de información SI CAPITAL, de acuerdo con los requerimientos solicitados y priorizados por la Contraloría de Bogotá.</t>
  </si>
  <si>
    <t>CB-CD-010-2014</t>
  </si>
  <si>
    <t>Prestación de servicios profesionales para la elaboración de las fichas de valoración documental de la Contraloría de Bogotá.</t>
  </si>
  <si>
    <t>CÉSAR AUGUSTO AGUIRRE GALINDO</t>
  </si>
  <si>
    <t>CB-CD-011-2014</t>
  </si>
  <si>
    <t>Prestar servicos profesionales para realizar el acompañamiento especializado, mantenimiento y ajustes a los sistemas de información de presupuesto PREDIS, contabilidad LIMAY y tesorería OPGET, que conforman el SI CAPITAL de acuerdo con los requerimientos solicitados y priorizados por la Contraloría de Bogotá.</t>
  </si>
  <si>
    <t>CB-PMINC-12-2014</t>
  </si>
  <si>
    <t>Contratar el servicio de monitoreo de medios de prensa, radio, televisión e internet para la Contraloría de Bogotá D.C.</t>
  </si>
  <si>
    <t>MEDICIONES Y MEDIOS S.A.S</t>
  </si>
  <si>
    <t>ANGELA CONSUELO LAGOS PRIETO</t>
  </si>
  <si>
    <t>CB-PMINC-13-2014</t>
  </si>
  <si>
    <t>Prestación de los servicios profesionales para realizar el Estudio y Diseño de redes eléctricas y de comunicaciones de la Sede de Desarrollo Local y Participación Ciudadana y la Sede de Control Interno y Asuntos Disciplinarios de la Contraloría de Bogotá</t>
  </si>
  <si>
    <t>GERMAN NAVARRO ACEVEDO</t>
  </si>
  <si>
    <t>CB-PMINC-14-2014</t>
  </si>
  <si>
    <t>Contratar la adquisición de insumos para la impresión de dos ediciones de la revista Bogotá económica, un informe de gestión de la Contraloría de Bogotá D.C. y volantes</t>
  </si>
  <si>
    <t>COMERCIAL OFFSET GUIO Y CIA LTDA</t>
  </si>
  <si>
    <t>10 días hábiles</t>
  </si>
  <si>
    <t>MELBA PINTO GUALDRÓN</t>
  </si>
  <si>
    <t>CB-PMINC-15-2014</t>
  </si>
  <si>
    <t>Contratar la prestación de los servicios de formación académica para capacitar a los auditores internos de calidad mediante dos (2) cursos así: formación de auditores internos de calidad bajo la norma ISO 9001:08, NTCGP 1000:09 y norma ISO 14001:04 de cuarenta horas para dos (2) grupos de veinticinco (25) servidores (as) públicos (as) cada uno. Actualización formación auditor interno de calidad en norma ISO 14001:04 de ocho (8) horas para dos (2) grupos de veintiséis (26) funcionarios(as)</t>
  </si>
  <si>
    <t>INSTITUTO COLOMBIANO DE NORMAS TECNICAS Y CERTIFICACION ICONTEC</t>
  </si>
  <si>
    <t>Capacitación Interna</t>
  </si>
  <si>
    <t>YERFER YESID VEGA BOBADILLA</t>
  </si>
  <si>
    <t>SUBDIRECTOR DE CAPACITACIÓN Y COOPERACIÓN TÉCNICA</t>
  </si>
  <si>
    <t>CB-PMINC-016-2014</t>
  </si>
  <si>
    <t>Contratar la compra de mobiliario (sofás y mesas) para las diferentes dependencias de la Contraloría de Bogotá</t>
  </si>
  <si>
    <t xml:space="preserve">INVERSIONES BLUCHER SPORT </t>
  </si>
  <si>
    <t>CB-PMINC-20-2014</t>
  </si>
  <si>
    <t>Estudios y diseños de red contra incendios e hidráulicos requeridos para su funcionamiento en las sedes de la Contraloría de Bogotá.</t>
  </si>
  <si>
    <t>AGNIS SAS</t>
  </si>
  <si>
    <t>AF-PMINC-19-2014</t>
  </si>
  <si>
    <t xml:space="preserve">Contratar el servicio de mantenimiento preventivo y correctivo automotriz en las áreas de mecánica, electricidad, sincronización, banco de pruebas, alineación y balanceo, servicio de desvare, latonería y pintura,  despinche y cambio de aceite y/o lubricantes y filtros, entre otros para el vehículo (Automóvil o Camioneta) asignado a la Auditoría Fiscal ante la Contraloría de Bogotá, incluido el suministro de repuestos originales y mano de obra. </t>
  </si>
  <si>
    <t>UNION TEMPORAL SOLUCIÓN VEHICULAR</t>
  </si>
  <si>
    <t>Combustibles, Lubricantes y Llantas UE 2
mantenimiento entidad UE 2</t>
  </si>
  <si>
    <t>AF-PMINC-27-2014</t>
  </si>
  <si>
    <t>Contratar los servicios de alojamiento, soporte técnico y capacitación técnica en herramientas diseño Open Source(JOOMLA), para el portal Web de la Auditoría Fiscal ante la Contraloría de Bogotá (www.auditoriafiscal.gov.co).</t>
  </si>
  <si>
    <t>GOOPHER GROUP SAS</t>
  </si>
  <si>
    <t>Gastos de Transporte y Comunicación</t>
  </si>
  <si>
    <t xml:space="preserve">RODRIGO TOVAR GARCÉS </t>
  </si>
  <si>
    <t>CB-PMINC-25-2014</t>
  </si>
  <si>
    <t>Prestación del servicio de Avaluó y Peritaje de siete (7) vehículos tipo sedán, un (1) camión, una (1) camioneta y un (1) campero de propiedad de la Contraloría de Bogotá.</t>
  </si>
  <si>
    <t>COMERCIALIZADORA NAVE LTDA</t>
  </si>
  <si>
    <t>CB-PMINC-23-2014</t>
  </si>
  <si>
    <t>Suministro y cambio de aceites, lubricantes, refrigerantes, filtros, y filtros sedimentadores para los vehículos de propiedad de la Entidad y de los vehículos que fuera responsable.</t>
  </si>
  <si>
    <t> 900542932</t>
  </si>
  <si>
    <t>Combustibles, Lubricantes y Llantas</t>
  </si>
  <si>
    <t>CB-PMINC-22-2014</t>
  </si>
  <si>
    <t>Contratar la elaboración de cuatro (4) rompetráficos, dos (2) pendones y la adquisición de dos (2) portapendones y cinco mil (5.000) esferos marcados.</t>
  </si>
  <si>
    <t>ARTE LITOGRÁFICO LTDA</t>
  </si>
  <si>
    <t>CB-PMINC-33-2014</t>
  </si>
  <si>
    <t xml:space="preserve">Contratar la prestación de servicios para la ejecución de una actividad campestre recreativa con ocasión a la celebración del día del niño, para los hijos de los funcionarios de la entidad con edades entre 0 y 12 años, acompañados por uno de sus padres. </t>
  </si>
  <si>
    <t> 830008059</t>
  </si>
  <si>
    <t xml:space="preserve"> Bienestar e Incentivos</t>
  </si>
  <si>
    <t>Prestación del servicio de área protegida para la atención de las urgencias y emergencias médicas las veinticuatro (24) horas del dia, durante la vigencia del contrato en las diferentes sedes de la Contraloría de Bogotá, D.C., para los funcionarios, usuarios, proveedores y visitantes de la Entidad.</t>
  </si>
  <si>
    <t>Empresa de Medicina Integral EMI S.A.</t>
  </si>
  <si>
    <t>CB-PMINC-037-2014</t>
  </si>
  <si>
    <t>Adquisición de elementos de papelería para el diseño y elaboración de material didáctico a utilizar en las campañas ambientales desarrolladas por el Plan Institucional de Gestión Ambiental - PIGA de la Contraloría de Bogotá.</t>
  </si>
  <si>
    <t>CARLOS JULIO PINZÓN</t>
  </si>
  <si>
    <t>AF-PMINC-30-2014</t>
  </si>
  <si>
    <t>Suministro de combustible (gasolina y/o A.C.P.M.), para el automotor asignado a la Auditoria Fiscal ante la Contraloría de Bogotá D.C., por medio de vales.</t>
  </si>
  <si>
    <t>Matrícula Mercantil 1598494 del 16-05-2006
Nit persona Natural 9053544</t>
  </si>
  <si>
    <t xml:space="preserve">Combustibles, Lubricantes y Llantas UE 2
</t>
  </si>
  <si>
    <t>CB-SASI-21-2014</t>
  </si>
  <si>
    <t>Prestación del servicio de mantenimiento preventivo y correctivo integral con el suministro de repuestos, para (14) catorce vehículos de propiedad de la Contraloría de Bogota D.C., y por los que llegare a ser legalmente responsable, al servicio de la entidad.</t>
  </si>
  <si>
    <t>Mantenimiento Entidad  por $160.000.000 y 
Impuestos,Tasas, Contribuciones, Derechos y
Multas por $2.000.000.</t>
  </si>
  <si>
    <t>90
-
40</t>
  </si>
  <si>
    <t>06/08/2015
-
15-09-2015</t>
  </si>
  <si>
    <t>40.000.000 +18.000.000 +12.000.000</t>
  </si>
  <si>
    <t>CB-PMINC-36-2014</t>
  </si>
  <si>
    <t>Prestación de servicios para realizar la recarga, revisión, mantenimiento  y adquisición de soporte de los extintores de la Contraloría de Bogotá D.C</t>
  </si>
  <si>
    <t>EDER GIOVANNY CASTIBLANCO ORJUELA
TECNOINDUSTRIAL DE EXTINTORES</t>
  </si>
  <si>
    <t>CB-SASI-24-2014</t>
  </si>
  <si>
    <t>Contratar los servicios de diseño, diagramación, impresión y distribución de cuatro (4) ediciones trimestrales del periódico institucional "Control Capital" (cada edición con un tiraje de 100.000 ejemplares) de acuerdo a las especificaciones técnicas que se contemplan en los estudios previos y en la ficha técnica.</t>
  </si>
  <si>
    <t>CASA EDITORIAL EL TIEMPO S.A</t>
  </si>
  <si>
    <t>CB- SASI- 029-2014</t>
  </si>
  <si>
    <t>Suministro y canje de bonos personalizados redimibles única y exclusivamente para la dotación de vestido y calzado para las funcionarias y funcionarios de la Contraloría de Bogotá , de los siguientes grupos: Grupo 1: Auxiliares Administrativos - conductores hombres</t>
  </si>
  <si>
    <t>DGERARD MG SAS</t>
  </si>
  <si>
    <t>CB- SASI- 029- 2014</t>
  </si>
  <si>
    <t>Suministro y canje de bonos personalizados redimibles única y exclusivamente para la dotación de vestido y calzado para las funcionarias y funcionarios de la Contraloría de Bogotá, de los siguientes grupos: Grupo 2: Auxiliares Administrativas, damas. Grupo 3: Auxiliares Servicios Generales, damas Grupo 4: Auxiliares Servicios Generales, hombres.</t>
  </si>
  <si>
    <t>MANUFACTURAS LA FE EU</t>
  </si>
  <si>
    <t>CB.CM-032-2014</t>
  </si>
  <si>
    <t>Contar con un corredor de seguros, para que sin erogación para la entidad, le preste los servicios de intermediación y asesoría integral permanente en la contratación de una o varias compañías de seguros que se encarguen del manejo y administración de las Pólizas que constituyen el programa de seguros que requiere la entidad para amparar adecuadamente a las personas, bienes muebles e inmuebles de propiedad de la CB, e intereses patrimoniales y de los que legalmente sea o llegare a ser responsable, cualquiera sea su procedimiento jurídico o normativo, de acuerdo con los ramos y coberturas que requiera para la vigencia 2014-2015.</t>
  </si>
  <si>
    <t>JARGU S.A CORREDORES DE SEGUROS</t>
  </si>
  <si>
    <t>CB.PMINC-041-2014</t>
  </si>
  <si>
    <t>Diseño y elaboración de kits educativos ambientales, cada uno de ellos conformado por: un hablador contra la contaminación auditiva, un hablador de reconocimiento de buenas prácticas ambientales y un esfero ecológico elaborado en cartón reciclable.</t>
  </si>
  <si>
    <t>Prestación de Servicios profesionales de capacitaciòn de una universidad para un grupo de funcionarios (as) de la Auditoría Fiscal ante la CB, en principios de administración pública y control de gestión, de conformidad con los contenidos temáticos indicados en los requisitos técnicos.</t>
  </si>
  <si>
    <t>UNIVERSIDAD CATÓLICA DE COLOMBIA</t>
  </si>
  <si>
    <t>CB PMINC 48-2014</t>
  </si>
  <si>
    <t>Contratar los seguros que amparen los intereses patrimoniales actuales y futuros, así como los bienes de propiedad de la Contraloría, que estén bajo su responsabilidad y custodia y aquellos que sean adquiridos para desarrollar las funciones inherentes a su actividad y cualquier otra póliza de seguros que requiera la entidad en el desarrollo de su actividad.</t>
  </si>
  <si>
    <t>QBE SEGUROS S.A</t>
  </si>
  <si>
    <t>CB-PMINC-44-2014</t>
  </si>
  <si>
    <t>Prestación de servicios para la realización de un (1) programa de 3 tres (3) días para los funcionarios prepensionados o próximos a su jubilación</t>
  </si>
  <si>
    <t>PSICOPROYECTOS SAS</t>
  </si>
  <si>
    <t>CB-PMINC-40-2014</t>
  </si>
  <si>
    <t>Prestación del Servicio de lavado del Parque Automotor, propiedad de la Entidad y de los vehículos que fuera responsable.</t>
  </si>
  <si>
    <t>COOMTRANSCOL LTDA</t>
  </si>
  <si>
    <t>CB-PMINC-51-2014</t>
  </si>
  <si>
    <t>Apoyo logístico,  realización de   tamizaje nutricional,  entrega de lonchera saludable y  memoria USB, marcadas con logo de la Contraloría de Bogotá D,C con leyenda sobre la actividad a realizar.</t>
  </si>
  <si>
    <t>CB-PMINC-45-2014</t>
  </si>
  <si>
    <t>Prestación del servicio de correspondencia ordinaria incluida la recolección, transporte y entrega de correspondencia ordinaria externa (urbana, periférica y nacional), de conformidad con las necesidades de cada una de las dependencias de la Controlaría de Bogotá D.C.</t>
  </si>
  <si>
    <t>DELIVERY COLOMBIA S.A.</t>
  </si>
  <si>
    <t>CB-PMINC-46-2014</t>
  </si>
  <si>
    <t xml:space="preserve">Prestación del servicio para la ilustración, diseño, diagramación, corrección de estilo e impresión de quinientos (500) ejemplares de un libro que compile los cuentos que participaron en el I Concurso de Cuento Interno sobre Temáticas Ambientales de la entidad, así como información del PIGA </t>
  </si>
  <si>
    <t>PARTNER MERCADEO Y MEDIOS GRAFICOS S.A.S</t>
  </si>
  <si>
    <t>15 días hábiles
30
40</t>
  </si>
  <si>
    <t>25/07/2014
24-08-2014
03-10-2014</t>
  </si>
  <si>
    <t>CB-SASI-042-2014</t>
  </si>
  <si>
    <t>Compra de tapas legajadoras, ganchos legajadores y franjas adhesivas con especificaciones técnicas exigidas de conformidad con lo establecido por el Archivo General de la Nación para el archivo de los documentos de la Contraloría de Bogotá, D.C.</t>
  </si>
  <si>
    <t>ADVANCED SUPPORT S.A</t>
  </si>
  <si>
    <t>Materiales y Suministros</t>
  </si>
  <si>
    <t>CB-PMINC-54-2014</t>
  </si>
  <si>
    <t xml:space="preserve">Prestación de servicios para el desarrollo de (2) jornadas de intervención en clima organizacional, liderazgo y comunicación, con la finalidad de fortalecer y mejorar el ambiente laboral y la gestión institucional en los funcionarios de la Contraloría de Bogotá. </t>
  </si>
  <si>
    <t>LOGÍSTICA, EVENTOS Y RECREACIÓN SAS</t>
  </si>
  <si>
    <t>CB-SAMC-55-2014</t>
  </si>
  <si>
    <t>Prestar el servicio de vacaciones recreativas para los niños de 6 a 12 años y jóvenes de 13 a 17 años, hijos de los funcionarios de la Contraloría de Bogotá.</t>
  </si>
  <si>
    <t>Selección Abreviada Menor Cuantía</t>
  </si>
  <si>
    <t>BOSQUES CHISPAZOS RECREACIÓN DIRIGIDA Y CIA LTDA</t>
  </si>
  <si>
    <t>CB-PMINC-049-2014</t>
  </si>
  <si>
    <t>Realización de las siguientes actividades de medicina preventiva:  Exámenes de perfil lipídico (Glicemia Basal, Triglicéridos y Colesterol Total); Vacunas contra la influenza; Práctica de exámenes de Frotis faríngeo; Exámenes coprológicos; Practicar exámenes de laboratorio KOH- uñas.</t>
  </si>
  <si>
    <t>CENTRO DE DIAGNOSTICO Y TRATAMIENTO CENDIATRA LIMITADA</t>
  </si>
  <si>
    <t>CB-PMINC-50-2014</t>
  </si>
  <si>
    <t>Compra de mobiliario (mesas con parasol tipo sombrilla y sillas en aluminio fundido) para las diferentes dependencias de la Contraloría de Bogotá D.C.</t>
  </si>
  <si>
    <t>FERSAR DESIGN SAS</t>
  </si>
  <si>
    <t>CB-SAMC-47-2014</t>
  </si>
  <si>
    <t>Suministro de pasajes aereos a nivel nacional e internacional para directivos y funcionarios de la Contraloría de Bogotá.</t>
  </si>
  <si>
    <t>FESTIVAL TOURS L'ALIANXA SAS</t>
  </si>
  <si>
    <t>60
45</t>
  </si>
  <si>
    <t>30/04/2015
09-07-2015</t>
  </si>
  <si>
    <t>CARMEN SOFIA PRIETO DUEÑAS
YEFER YESID VEGA BOBADILLA</t>
  </si>
  <si>
    <t>DIRECTORA APOYO AL DESPACHO
 SUBDIRECTOR DE CAPACITACIÓN Y COOPERACIÓN TÉCNICA</t>
  </si>
  <si>
    <t>CB-CD-69-2014</t>
  </si>
  <si>
    <t xml:space="preserve">Prestar los servicios profesionales a la Dirección de Habitat y Ambiente de la Contraloría de Bogotá, D.C., en desarrollo de los temas relacionados con el proceso auditor que se adelanta desde esta Sectorial, en cumplimiento del PAD 2014. </t>
  </si>
  <si>
    <t>MARÍA GLADYS VALERO VIVAS</t>
  </si>
  <si>
    <t>CB-CD-71-2014</t>
  </si>
  <si>
    <t>Prestación de servicios profesionales para realizar nuevos desarrollos en ORACLE y brindar el soporte y mantenimiento  de datos en SI CAPITAL, para las aplicaciones de almacén e inventarios: Sistema de Administración de Elementos de Consumo (SAE), Sistema de Administración de Elementos Devolutivos (SAI) en la Contraloría  de Bogotá D.C.</t>
  </si>
  <si>
    <t>CB-CD-76-2014</t>
  </si>
  <si>
    <t>Contrato Interadministrativo para la prestacion de servicios de admisión, tratamiento curso y entrega de correo certificado a nivel urbano nacional e internacional de las diferentes comunicaciones generadas por las dependencias de la Contraloría de Bogotá.</t>
  </si>
  <si>
    <t xml:space="preserve">SERVICIOS POSTALES NACIONALES S.A., </t>
  </si>
  <si>
    <t>365</t>
  </si>
  <si>
    <t>CB-PMINC-63-2014</t>
  </si>
  <si>
    <t>Prestación de servicios especializados para la realización de caminatas ecológicas, a los funcionarios y familiares de la Contraloría de Bogotá, D.C</t>
  </si>
  <si>
    <t>MIGUEL ANGEL VALLEJO BURGOS</t>
  </si>
  <si>
    <t>180</t>
  </si>
  <si>
    <t>CB-PMINC-062-2014</t>
  </si>
  <si>
    <t>Prestación de servicios de un (01) entrenador (a) de fútbol para entrenar los funcionarios de la Contraloría de Bogotá D.C.</t>
  </si>
  <si>
    <t>Suspensión  por 60 días, hasta el 03-02-2015.
Reiniciación por 27 días hasta el 02-03-2015.</t>
  </si>
  <si>
    <t>CB-CD-72-2014</t>
  </si>
  <si>
    <t xml:space="preserve">Prestación de servicios profesionales para apoyar a las Subdirecciones de Contratación y Servicios Generales en las etapas pre contractual y pos contractual de las obras de mantenimiento, remodelación y reforzamiento estructural de las sedes de la Contraloría de Bogotá así como su interventoría. </t>
  </si>
  <si>
    <t>Prestación de servicios de un (01) entrenador (a) de voleibol  en la                           modalidad mixto para,  entrenar los funcionarios  de la Contraloría de Bogotá D.C. que deseen  pertenecer a la selección.</t>
  </si>
  <si>
    <t>05/03/2015
05-05-2015</t>
  </si>
  <si>
    <t>Prestación  de  servicios  de  un  (01)  entrenador  (a)  de  baloncesto    de  la  modalidad masculina y femenina para preparar los funcionarios de la Contraloría de Bogotá D.C, que deseen pertenecer a la selección.</t>
  </si>
  <si>
    <t>04/03/2015
04-05-2015</t>
  </si>
  <si>
    <t>CB-SAMC-57-2014</t>
  </si>
  <si>
    <t>Contratar la ejecución del plan de medios radial que incluya la producción y emisión de mensajes institucionales, en emisoras radiales locales conforme a lo señalado en las especificaciones técnicas establecidas por la CB.</t>
  </si>
  <si>
    <t>SERVIMEDIOS LTDA</t>
  </si>
  <si>
    <t>CB-PMINC-064-2014</t>
  </si>
  <si>
    <t>Contratar el servicio terapéutico, estiramiento y fortalecimiento muscular, dirigido a los funcionarios de la Contraloría de Bogotá, D.C</t>
  </si>
  <si>
    <t>ESPERANZA JURÍDICA SAS</t>
  </si>
  <si>
    <t>CB SAMC-61-2014</t>
  </si>
  <si>
    <t>Contratar los seguros que amparen los intereses patrimoniales actuales y futuros, así como los bienes de propiedad de la contraloría  de bogotá, que estén bajo su responsabilidad y custodia y aquellos que sean adquiridos para desarrollar las funciones inherentes a su actividad</t>
  </si>
  <si>
    <t>CB-CD-84-2014</t>
  </si>
  <si>
    <t>Prestación de servicios de apoyo a la gestión en labores de archivo a la Subdirección de Servicios Generales de la CB</t>
  </si>
  <si>
    <t>CB-CD-85-2014</t>
  </si>
  <si>
    <t>Prestación servicios profesionales para apoyar en la actualización de la tabla de retención documental y en el diseño del programa de Gestión documental de la CB.</t>
  </si>
  <si>
    <t>CB-CD-86-2014</t>
  </si>
  <si>
    <t>Prestación de servicios de apoyo a la gestión para la estructuración del programa de gestión documental de la Contraloría de Bogotá y elaboración de los anexos de las tablas de retención documental.</t>
  </si>
  <si>
    <t>CB-CD-87-2014</t>
  </si>
  <si>
    <t xml:space="preserve">CARLOS JOSUÉ ESTUPIÑÁN ROJAS </t>
  </si>
  <si>
    <t>CB-PMINC 68 de 2014</t>
  </si>
  <si>
    <t>Contratar la compra de elementos para dotar el consultorio médico y los botiquines de los diferentes pisos de la Contraloría de Bogotá D.C, y las sedes alternas.</t>
  </si>
  <si>
    <t>PRODUCTORA Y COMERCIALIZADORA ODONTOLOGICA NEW STETIC S.A</t>
  </si>
  <si>
    <t>CB-CD-79-2014</t>
  </si>
  <si>
    <t>CONTRATAR LA ADQUISICION DE DOS (2) SUSCRIPCIONES POR UN (1) AÑO DEL DIARIO EL TIEMPO DOS (2) SUSCRIPCIONES POR UN (1) AÑO DEL DIARIO PORTAFOLIO. OFICINA ASESORA DE COMUNICACIONES Y DESPACHO CONTRALORA AUXILIAR</t>
  </si>
  <si>
    <t>28/07/2014</t>
  </si>
  <si>
    <t>CB-CD-68-2014</t>
  </si>
  <si>
    <t>ADQUISICION DE UNA (1) SUSCRIPCION POR UN (1) AÑO DEL DIARIO LA REPUBLICA PARA LA OFICINA ASESORA DE COMUNICACIONES</t>
  </si>
  <si>
    <t>CB-PMINC 70 - 2014</t>
  </si>
  <si>
    <t>Contratar la compraventa de chalecos distintivos  para el Grupo de Gestión de la Seguridad y Salud en el Trabajo / GG-SST, el COPASO, el Comité de Convivencia Laboral, los líderes de promoción y Prevención, Brigadistas y para el comando de incidentes críticos.</t>
  </si>
  <si>
    <t>ANDERSON FABIAN MARROQUIN A.</t>
  </si>
  <si>
    <t>CB-PMINC-78 DE 2014</t>
  </si>
  <si>
    <t>Contratar la prestación del servicio de mantenimiento de cerramiento verde y plantas ornamentales internas de la Contraloría de Bogotá D.C</t>
  </si>
  <si>
    <t>CONTROL REGIONAL DE HIGIENE MANTENIMIENTO LTDA</t>
  </si>
  <si>
    <t>CB-SASI-65-2014</t>
  </si>
  <si>
    <t>Suministro de combustible de gasolina tipo corriente y ACPM, para el parque automotor de propiedad de la Contraloría de Bogotá D.C., y de los que llegare a ser legalmente responsable al servicio de la Entidad.</t>
  </si>
  <si>
    <t>CODECO SAS</t>
  </si>
  <si>
    <t>AF-CD-94-2014</t>
  </si>
  <si>
    <t>Contratar la suscripción de un ejemplar, del periódico El Espectador, para la Auditoría Fiscal ante la CB.</t>
  </si>
  <si>
    <t>CB-CD-91-2014</t>
  </si>
  <si>
    <t>Adquisición de tres (3) suscripciones por un (1) año del diario El Espectador, para la Oficina Asesora de Comunicaciones, Despacho del Contralor  y Despacho Contralora Auxiliar.</t>
  </si>
  <si>
    <t>CB-SASI-73-2014</t>
  </si>
  <si>
    <t>Prestación del Servicio de fotocopiado en la modalidad de Outsourcing con el suministro de tóner y papel para todas las Dependencias de la Contraloría de Bogotá D.C.</t>
  </si>
  <si>
    <t>UNIÓN TEMPORAL SYRTEC-ABC SERVITECNIC</t>
  </si>
  <si>
    <t>AF-CD-92-2014</t>
  </si>
  <si>
    <t>Contratar la suscripción de un ejemplar del periódico El Tiempo y su Revista Portafolio, para la Auditoría Fiscal Ante la CB.</t>
  </si>
  <si>
    <t>CB-PMINC-90-2014</t>
  </si>
  <si>
    <t>Prestación de servicios para la implementación de campañas educativas y de sensibilización en separación en la fuente, empleando un dispositivo electrónico de reciclaje.</t>
  </si>
  <si>
    <t>VERDE MEDIA LATINA SAS</t>
  </si>
  <si>
    <t>CB-LP-59-2014</t>
  </si>
  <si>
    <t>Realizar actividades pedagógicas orientadas a la formación en Control Social a la Gestión Pública y Fiscal ejecutando los mecanismos de interacción de control social y las acciones ciudadanas especiales enfocadas a un control fiscal con participación ciudadana con los bienes y servicios inherentes necesarios y la medición de satisfacción de los clientes.</t>
  </si>
  <si>
    <t>UNIVERSIDAD NACIONAL DE COLOMBIA</t>
  </si>
  <si>
    <t>CB-PMINC-81-2014</t>
  </si>
  <si>
    <t>Prestar el servicio de mantenimiento predictivo, preventivo y correctivo con diagnóstico para las cinco (5) UPS y una (1) planta eléctrica de propiedad de la CB.</t>
  </si>
  <si>
    <t>SOPT SAS</t>
  </si>
  <si>
    <t>Gastos de Computador y 
Mantenimiento Entidad</t>
  </si>
  <si>
    <t>CB-PMINC-083-2014</t>
  </si>
  <si>
    <t>Adquisición de escudos solapa alusivos a la antigüedad institucional, placas alusivas a los 35 años de antigüedad, medallas fundidas exaltando el mérito deportivo, cada uno de acuerdo con las especificaciones técnicas requeridas.</t>
  </si>
  <si>
    <t>HANS FERNANDO CASTILLO JACOBUS</t>
  </si>
  <si>
    <t>5 días hábiles</t>
  </si>
  <si>
    <t>CB-CD-97-2014</t>
  </si>
  <si>
    <t xml:space="preserve">Contratar la Adquisición de: a) tres (3) suscripciones por un (1) año del diario El Tiempo, b) dos (2) suscripciones por un (1) año del diario Portafolio para el Despacho del Contralor, Dirección de Economía y Subdirección de Capacitación. </t>
  </si>
  <si>
    <t>CASA EDITORIAL EL TIEMPO</t>
  </si>
  <si>
    <t>AF-CD-93-2014</t>
  </si>
  <si>
    <t>Suscripción a un ejemplar del periódico La República, para la AF.</t>
  </si>
  <si>
    <t>CB-SAMC-67-2014</t>
  </si>
  <si>
    <t>Contratar la prestación del servicio para la preproducción, producción y posproducción de dos piezas comunicacionales audiovisuales así: una de 30 segundos en formato HD, que será entregada en dos originales: una en formato Betacam SP y otra en formato DvcPro (25 Mbps cinta tamaño estándar), además de cinco copias en DVD y una pieza comunicacional audiovisual interna en video HD, con una duración de 4 minutos, entregada así: original en formato Mini DV con cinco copias de este original en DVD.</t>
  </si>
  <si>
    <t>GUALA FILMS SAS</t>
  </si>
  <si>
    <t>Promoción Institucional y
Publicidad</t>
  </si>
  <si>
    <t>CB-PMINC-088-2014</t>
  </si>
  <si>
    <t>Adquisición de gabinetes móviles de carga para equipos portátiles y Ultrabooks para la Contraloría de Bogotá de acuerdo a las especificaciones técnicas.</t>
  </si>
  <si>
    <t>SISTEMAS AUDIOVISUALES LTDA</t>
  </si>
  <si>
    <t>Directora de Tecnologías de la Información y las Comunicaciones</t>
  </si>
  <si>
    <t>CB-CM-80-2014</t>
  </si>
  <si>
    <t>Contratar la consultoría para la realización de un estudio Sociodemográfico a los funcionarios que se encuentren vigentes en la planta de personal de la Contraloría de Bogotá, como línea base para el fortalecimiento, formulación e implementación de Políticas y programas que propendan el mejoramiento de la calidad de vida de los servidores públicos.</t>
  </si>
  <si>
    <t>FUNDACIÓN SOCIAL COLOMBIANA -CEDAVIDA</t>
  </si>
  <si>
    <t>Arrendamiento pisos 33, 34, 35, 36, 37 del Edificio Avianca, con sus parqueaderos, por valor de $76.658.980. Este contrato no afecta el gasto de la entidad</t>
  </si>
  <si>
    <t>BANCO AGRARIO DE COLOMBIA S.A</t>
  </si>
  <si>
    <t>Ingresos por arrendamiento( No afecta el gasto)</t>
  </si>
  <si>
    <t xml:space="preserve">Contratar el suministro de elementos de papelería, útiles e insumos de oficina, necesarios para el normal funcionamiento de las dependencias de la Contraloría de Bogotá D.C., a precios fijos unitarios mediante el sistema outsourcing-proveeduría integral, de conformidad con las especificaciones técnicas descritas en las fichas </t>
  </si>
  <si>
    <t>INSTITUCIONAL STAR SERVICES LTDA</t>
  </si>
  <si>
    <t>CB-PMINC-101-2014</t>
  </si>
  <si>
    <t>Contratar el servicio de transporte terrestre a fin de trasladar los funcionarios de la Contraloría de Bogotá D,C. al municipio de Girardot (Cundinamarca) y movilizarlos dentro del municipio con el fin de que asistan a las diferentes actividades programadas en el marco de la XXVIII Olimpiadas Internas de Integración Cultural 2014</t>
  </si>
  <si>
    <t>VIACOLTUR SAS</t>
  </si>
  <si>
    <t>4 días calendario</t>
  </si>
  <si>
    <t>CB-SASI-82-2014</t>
  </si>
  <si>
    <t xml:space="preserve">Contratar la adquisición de Licenciamiento de Software Ofimático y Especializado de Plataforma Informática.
</t>
  </si>
  <si>
    <t>GOLD SYS LTDA</t>
  </si>
  <si>
    <t>CB-CD-108-2014</t>
  </si>
  <si>
    <t>Prestación de servicios para realizar la actualización, mejoras tecnológicas, puesta en producción, mantenimiento y soporte técnico de los sistemas de información: Sistema de Vigilancia y Control Fiscal - SIVICOF, Sistema de Gestión de Procesos y Documentos - SIGESPRO y Sistema de gestión estratégica de indicadores - BSCONTROL, instalados en la Contraloría de Bogotá, de conformidad con las características y especificaciones técnicas  consignadas en los estudios y documentos previos y la propuesta presentada</t>
  </si>
  <si>
    <t>MACRO PROYECTOS LTDA</t>
  </si>
  <si>
    <t>CB-CD-111-2014</t>
  </si>
  <si>
    <t>Prestar los servicios profesionales a la Contraloría de Bogotá D.C. en la asesoría y desarrollo en los aspectos relacionados con la prestación de los servicios de acueducto y alcantarillado, así como del nuevo modelo de aseo de la Administración Distrital.</t>
  </si>
  <si>
    <t>CB-CD-107-2014</t>
  </si>
  <si>
    <t>Contratar la prestación de servicios profesionales para realizar el acompañamiento especializado, mantenimiento y ajustes al Módulo de Nomina PERNO, del Sistema de Información SI-CAPITAL- de acuerdo con los requerimientos solicitados y priorizados por la Contraloría de Bogotá D.C</t>
  </si>
  <si>
    <t>CB-PMINC-106-2014</t>
  </si>
  <si>
    <t>Contratar la elaboración de Banderas Institucionales, de acuerdo con las especificaciones técnicas.</t>
  </si>
  <si>
    <t>BANDERAS DE LUJO SAS</t>
  </si>
  <si>
    <t> 900711197</t>
  </si>
  <si>
    <t>Promoción Institucional</t>
  </si>
  <si>
    <t>CB-CD-113-2014</t>
  </si>
  <si>
    <t>Contratar en arrendamiento un inmueble (casa), que cuente con un área entre 350 a 400 Mts2 y que cumpla con las especificaciones técnicas requeridas por la entidad, para el traslado temporal de la sede Escuela de Capacitación, durante el tiempo de ejecución de las obras civiles de esta sede de la Contraloría de Bogotá. Dirección Cra. 17 No. 33A-39.</t>
  </si>
  <si>
    <t>REAL STATE BUSINESS SAS</t>
  </si>
  <si>
    <t>CB-CD-115-2014</t>
  </si>
  <si>
    <t>Realizar el acompañamiento especializado, mantenimiento y ajustes a los sistemas de información de presupuesto PREDIS, contabilidad LIMAY y tesorería OPGET, que conforman el SI CAPITAL de acuerdo con los requerimientos solicitados y priorizados por la Contraloria de Bogota.</t>
  </si>
  <si>
    <t>CB-SASI-96-2014</t>
  </si>
  <si>
    <t>Suministro de elementos y bienes de aseo y cafetería para para las diferentes dependencias de la Contraloría de Bogotá D.C., de conformidad con las especificaciones técnicas, descritas en el numeral 2.2.1.2 del pliego de condiciones.</t>
  </si>
  <si>
    <t>Materiales y suministros</t>
  </si>
  <si>
    <t>CB-CM-100-2014</t>
  </si>
  <si>
    <t>Realizar los estudios y diseños necesarios de conformidad con la normatividad vigente, para el análisis y manejo de aguas servidas, superficiales y estabilidad geotécnica de la sede Vacacional Hotel Club y centro de estudios de la Contraloría de Bogotá ubicada en la Finca Pacande y la Finca Yajaira de la Vereda Espinalito del Municipio de Fusagasuga.</t>
  </si>
  <si>
    <t>GEOTERRA CONSULTORES GEOTECNICOS SAS</t>
  </si>
  <si>
    <t> 900400115</t>
  </si>
  <si>
    <t>CB-SASI-99-2014</t>
  </si>
  <si>
    <t>Compra de nueve (9) camionetas 4 X 4 y un (1) Microbús de 12 puestos, nuevos según especificaciones y características técnicas mínimas definidas por la Entidad.</t>
  </si>
  <si>
    <t>UNIÓN TEMPORAL AUTO UNION S.A. -LYRA MOTORS LTDA.</t>
  </si>
  <si>
    <t>45 días hábiles</t>
  </si>
  <si>
    <t>CB-PMINC-109-2014</t>
  </si>
  <si>
    <t>Compra, planeación, estructuración, instalación y/o actualización de 1100 licencias de antivirus para los computadores de la entidad, distribuidas de la siguiente manera 1070 licencias para computadores personales (todo en uno, Escritorio y portátiles) y 30 licencias para servidor (físicos y virtuales).</t>
  </si>
  <si>
    <t>REDCOMPUTO LTDA</t>
  </si>
  <si>
    <t>CB-CD-118-2014</t>
  </si>
  <si>
    <t>Contratar en arrendamiento el inmueble -Bodega; ubicado en la carrera 23 A No. 25 - 64 en el barrio Samper Mendoza de la ciudad de Bogotá, descrito en la escritura pública No. 3467 del 31 de octubre de 2013 de la Notaría Quinta del Círculo Notarial de Bogotá, e identificado con el número de matrícula inmobiliaria 50C-1192951, según consta en el certificado de libertad y tradición expedido con fecha 01 de octubre de 2014, y con los linderos descritos en la mencionada escritura pública; que cuenta con un área total de 1050 Mts2 de construcción, área de 350 Mts2 para el funcionamiento de las oficinas, área de Bodega 700 Mts2, y conforme con las especificaciones técnicas requeridas por la entidad, para el traslado temporal de la sede San Cayetano ubicada en la calle 46A No. 82-54 Int. 12, donde funciona actualmente el almacén y el archivo central de la Contraloría de Bogotá D.C.</t>
  </si>
  <si>
    <t>JORGE ALBERTO BETANCOURT HENAO</t>
  </si>
  <si>
    <t>CB-PMINC-114-2014</t>
  </si>
  <si>
    <t>Compra e instalación de baterías recargables reguladas, secas, selladas de 12 voltios, 80 amperios/hr con plomo acido, para la UPS de 120 KVA, de propiedad de la Contraloría de Bogotá.</t>
  </si>
  <si>
    <t>TRONEX S.A.S</t>
  </si>
  <si>
    <t>CB-CD-119-2014</t>
  </si>
  <si>
    <t xml:space="preserve">Prestación de servicios profesionales de un (1) Abogado especializado para que ejerza la Representación judicial y extrajudicial de la Contraloría de Bogotá, así como para asesorar al Contralor de Bogotá D.C y a las diferentes dependencias de la entidad, en el conocimiento, tramites y emisión de conceptos, fallos y asuntos jurídicos y en general todas las actuaciones necesarias en esa dependencia. </t>
  </si>
  <si>
    <t>CB-PMINC-112 DE 2014</t>
  </si>
  <si>
    <t>Contratar la elaboración de material pedagógico para el Sistema de Gestión de la Seguridad y Salud en el Trabajo de la Contraloría de Bogotá, D.C. de conformidad a las especificaciones técnicas.</t>
  </si>
  <si>
    <t>AG DIGITAL PRINT QUE QUIERES IMPRIMIR LTDA</t>
  </si>
  <si>
    <t>CB-CD-120-2014</t>
  </si>
  <si>
    <t>JUAN CARLOS CLAVIJO FERNÁNDEZ</t>
  </si>
  <si>
    <t>CB-CD-121-2014</t>
  </si>
  <si>
    <t>LUIS FEDERICO DUARTE BELTRÁN</t>
  </si>
  <si>
    <t>CB-CD-122-2014</t>
  </si>
  <si>
    <t>YAZMIN ALEJANDRA JIMÉNEZ PERILLA</t>
  </si>
  <si>
    <t>CB-CD-123-2014</t>
  </si>
  <si>
    <t>YIMER OLAYA TOVAR</t>
  </si>
  <si>
    <t>CB-CD-124-2014</t>
  </si>
  <si>
    <t>BEATRIZ ELENA CORREA VERGARA</t>
  </si>
  <si>
    <t> 64576057</t>
  </si>
  <si>
    <t>CB-CD-125-2014</t>
  </si>
  <si>
    <t>CB-CD-126-2014</t>
  </si>
  <si>
    <t>CB-CD-129-2014</t>
  </si>
  <si>
    <t>Prestar los servicios profesionales a la Dirección de Estudios de Economía y Política Pública de la Contraloría de Bogotá, D.C., en desarrollo de los temas relacionados en la estructuración, evaluación y desarrollo del Plan Anual de Estudios.</t>
  </si>
  <si>
    <t>LUIS CARLOS TABARES CUELLO</t>
  </si>
  <si>
    <t>RAMIRO AUGUSTRO TRIVIÑO SÁNCHEZ</t>
  </si>
  <si>
    <t>DIRECTOR DE ESTUDIOS DE ECONOMÍA Y POLÍTICA PÚBLICA</t>
  </si>
  <si>
    <t>CB-CD-127-2014</t>
  </si>
  <si>
    <t>HERNANDO FERRER MERCADO SERPA</t>
  </si>
  <si>
    <t>CB-PMINC-117 DE 2014</t>
  </si>
  <si>
    <t>Adquisición de bolsas 100% biodegradables y compostables para disposición de residuos ordinarios de calibre 1.5</t>
  </si>
  <si>
    <t>IT GREEN COLOMBIA SAS</t>
  </si>
  <si>
    <t> 900459678</t>
  </si>
  <si>
    <t>12 días hábiles</t>
  </si>
  <si>
    <t>CB-CD-128-2014</t>
  </si>
  <si>
    <t>CB-SAMC-105-2014</t>
  </si>
  <si>
    <t>Compra venta de bonos o tarjetas navideñas por valor de cien mil pesos m/cte ($100.000, oo) cada uno, para redimir única y exclusivamente por juguetería y/o ropa infantil para los hijos de los funcionarios de la Contraloría de Bogotá entre las edades de 0 - 12 años</t>
  </si>
  <si>
    <t>CAJA COLOMBIANA DE SUBSIDIO FAMILIAR- COLSUBSIDIO</t>
  </si>
  <si>
    <t>CB-SASI-110-2014</t>
  </si>
  <si>
    <t>Suministro de bienes conformados por tonners e insumos y accesorios para las impresoras y computadores de la Contraloría de Bogotá D.C., mediante el sistema outsourcing-proveeduría integral, de conformidad con las especificaciones técnicas descritas en las fichas.</t>
  </si>
  <si>
    <t>PRACTITONER SAS</t>
  </si>
  <si>
    <t> 900157340</t>
  </si>
  <si>
    <t>CB-CD-136-2014</t>
  </si>
  <si>
    <t>CB-CD-133-2014</t>
  </si>
  <si>
    <t>Prestar los servicios profesionales a la Contraloría de Bogotá, D.C., Dirección de Participación Ciudadana y Desarrollo Local articulando el trabajo interinstitucional con la Secretaría de Educación y el IDEPAC. Realizando actividades formativas encaminadas a fortalecer el proceso de sensibilización, elección y posesión de contralores estudiantiles y el ejercicio de sus funciones</t>
  </si>
  <si>
    <t>CB-LP-104-2014</t>
  </si>
  <si>
    <t xml:space="preserve">Contratar la realización de las obras de mantenimiento y reparaciones locativas de las sedes de la Contraloría de Bogotá, denominadas Escuela de Capacitación, edificio Lotería de Bogotá, y archivo San Cayetano.
</t>
  </si>
  <si>
    <t>CODEOBRAS SAS</t>
  </si>
  <si>
    <t>CB-PMINC-130-2014</t>
  </si>
  <si>
    <t>Compra venta de ciento noventa y siete (197) bonos o tarjetas por valor de ciento treinta mil pesos ($130.000) m/cte cada uno, para redimir única y exclusivamente por turismo, elementos de consumo de supermercado o artículos personales.</t>
  </si>
  <si>
    <t>BIG PASS SAS</t>
  </si>
  <si>
    <t>CB-CD-145-2014</t>
  </si>
  <si>
    <t>CB-PMINC-137-2014</t>
  </si>
  <si>
    <t>Prestación de servicios para la organización, administración y ejecución de acciones logísticas para la realización de eventos institucionales requeridos por la Contraloría de Bogotá D.C.</t>
  </si>
  <si>
    <t>OSCAR ORLANDO FERNANDEZ BARRIOS</t>
  </si>
  <si>
    <t>CB-PMINC-134-2014</t>
  </si>
  <si>
    <t xml:space="preserve">Contratar la Adquisición e instalación de gabinetes tipo Rack para la infraestructura Tecnológica de la Contraloría de Bogotá D.C.   </t>
  </si>
  <si>
    <t>CONSORCIO INTERNACIONAL DE SOLUCIONES INTEGRALES SAS</t>
  </si>
  <si>
    <t>CB-PMINC-138-2014</t>
  </si>
  <si>
    <t>Prestación del servicio de desmonte, organización del archivo de gestión documental y montaje, en sitio de origen y destino de acuerdo con los requerimientos. Así como los bienes muebles que hacen parte del funcionamiento de la bodega de San Cayetano ubicada en la Calle 46 A No. 82 -54 IN 12 y la Subdirección de Capacitación y Cooperación Técnica ubicada en la Transversal 17 No. 45 D 41.</t>
  </si>
  <si>
    <t>TRANSPORTE Y LOGÍSTICA MUDANZAS EL NOGAL SAS</t>
  </si>
  <si>
    <t>3 días hábiles</t>
  </si>
  <si>
    <t>CB-SAMC-116-2014</t>
  </si>
  <si>
    <t>Contratar la prestación de servicios para la ejecución de la actividad Cierre de Gestión de la Contraloría de Bogotá D, C.</t>
  </si>
  <si>
    <t>CAJA COLOMBIANA DE SUBSIDIO FAMILIAR – COLSUBSIDIO</t>
  </si>
  <si>
    <t>1 día</t>
  </si>
  <si>
    <t>CB-PMINC-139-2014</t>
  </si>
  <si>
    <t>Prestación del servicio de empaque, embalaje, traslado y entrega, de los bienes muebles, que conforman la dotación de las dependencias que funcionan en la Bodega de San Cayetano ubicada en la Calle 46 A No. 82 -54 IN 12, la Subdirección de Capacitación y Cooperación Técnica ubicada en la Transversal 17 No. 45 D 41y la sede de Control Interno y asuntos Disciplinarios ubicada en la calle 25 B No. 32 A 17.</t>
  </si>
  <si>
    <t>CB-CD-148-2014</t>
  </si>
  <si>
    <t>CB-PMINC-143-2014</t>
  </si>
  <si>
    <t>Contratar la adquisición de televisores de conformidad con las especificaciones técnicas exigidas, para las diferentes dependencias de la Contraloría de Bogotá D.C</t>
  </si>
  <si>
    <t>H&amp;C SOLUCIONES INFORMATICAS DE COLOMBIA S.A.S</t>
  </si>
  <si>
    <t>Compra de Equipo</t>
  </si>
  <si>
    <t>CB-PMINC-141-2014</t>
  </si>
  <si>
    <t>Prestación del servicio de recolección, manejo, transporte y disposición final de residuos peligrosos-tóneres, luminarias y envases contaminados</t>
  </si>
  <si>
    <t>LASEA SOLUCIONES E.U</t>
  </si>
  <si>
    <t>CB-PMINC-146-2014</t>
  </si>
  <si>
    <t>Contratar el mantenimiento de las sedes de Desarrollo Local y Participación Ciudadana ubicada en la Calle 27 A Nº 32 A- 45, y la Sede de Control Interno y Asuntos Disciplinarios, ubicada en la Calle 25 B Nº 32 A - 17, según especificaciones técnicas dadas por la entidad.</t>
  </si>
  <si>
    <t>BDN05 SAS</t>
  </si>
  <si>
    <t>CB-PMINC-142-2014</t>
  </si>
  <si>
    <t>Contratar el servicio de mantenimiento preventivo y correctivo de los equipos instalados en la sala de oralidad y la adquisición instalación y configuración de una cámara de video que se integre a los equipos de la sala de oralidad, de conformidad con las especificaciones técnicas establecidas.</t>
  </si>
  <si>
    <t xml:space="preserve">M@ICROTEL S.A.S. </t>
  </si>
  <si>
    <t>CB-CM-140-2014</t>
  </si>
  <si>
    <t xml:space="preserve">Realizar la Interventoría administrativa, técnica, financiera y jurídica de las obras de mantenimiento y remodelación de las sedes de la Contraloría de Bogotá, D.C. </t>
  </si>
  <si>
    <t>INPLAYCO LTDA</t>
  </si>
  <si>
    <t>CB-SASI-135-2014</t>
  </si>
  <si>
    <t>Adquisición, instalación y configuración de Impresoras y Scanner para las diferentes dependencias de Contraloría de Bogotá D.C., de conformidad con lo establecido en las características y especificaciones técnicas definidas.</t>
  </si>
  <si>
    <t>SUMIMAS SAS</t>
  </si>
  <si>
    <t>CB-PMINC-155-2014</t>
  </si>
  <si>
    <t>Suscripción, mantenimiento, actualización de un servicio de información jurídica sistematizada, con acceso a través de internet, para usuarios ilimitados que permita la consulta desde las diferentes sedes y localidades de la Contraloría de Bogotá, D.C.</t>
  </si>
  <si>
    <t>NOTINET LTDA</t>
  </si>
  <si>
    <t>JEFE OFICINA ASESORA JURÍDICA
DIRECTORA TICS</t>
  </si>
  <si>
    <t>cb-cd-144-2014</t>
  </si>
  <si>
    <t>Prestación de servicios profesionales del servicio para la capacitación de funcionarios (as) de la Contraloría de Bogotá D.C., mediante seis (6) programas académicos de acuerdo con las especificaciones y requerimientos establecidos en la oferta, en la modalidad de diplomados y cursos.</t>
  </si>
  <si>
    <t>15
180</t>
  </si>
  <si>
    <t>26/07/2015
26-01-2015</t>
  </si>
  <si>
    <t>SUBDIRECTORA DE CAPACITACIÓN Y COOPERACIÓN TÉCNICA</t>
  </si>
  <si>
    <t>CB-PMINC-154-2014</t>
  </si>
  <si>
    <t>Contratar el suministro e instalación de materiales, para tapizar y acolchonar en cuero natural color negro, cuarenta (40) sillas de madera tipo auditorio fijas, ancladas,  al piso con estructura metálica, que se encuentran en la sala de oralidad del segundo piso de la Contraloría de Bogotá D.C., según especificaciones técnicas dadas por la entidad</t>
  </si>
  <si>
    <t>BASA DISEÑO SAS</t>
  </si>
  <si>
    <t>CB-PMINC-152-2014</t>
  </si>
  <si>
    <t>Diseño diagramación e impresión de almanaques de escritorio del año 2015 relacionados con el Plan Institucional de Gestión Ambiental -PIGA, de la Contraloría de Bogotá D.C</t>
  </si>
  <si>
    <t>NELCY GRACIELA GUTIERREZ RODRIGUEZ</t>
  </si>
  <si>
    <t>6 días hábiles</t>
  </si>
  <si>
    <t>CB-PMINC-157-2014</t>
  </si>
  <si>
    <t>Adquisición de puntos ecológicos para reciclaje y reutilización de papel</t>
  </si>
  <si>
    <t>CJS CANECAS Y CIA. LTDA</t>
  </si>
  <si>
    <t>CB-PMINC-158-2014</t>
  </si>
  <si>
    <t>Adquisición e instalación de válvulas economizadoras y accesorios giratorios, para ahorro de agua.</t>
  </si>
  <si>
    <t>HIGH PLUS ECOTECHNOLOGY S.A.S</t>
  </si>
  <si>
    <t>CB-CM-150-2014</t>
  </si>
  <si>
    <t>consultoría para la formulación y actualización del Plan Estratégico de Tecnologías de la Información y las Comunicaciones - PETIC, para la Contraloría de Bogotá.</t>
  </si>
  <si>
    <t>INDUDATA S.A.S.</t>
  </si>
  <si>
    <t>CB-PMINC-156-2014</t>
  </si>
  <si>
    <t>Adquisición de elementos necesarios para almacenamiento, manejo y prevención de emergencias en la gestión de residuos peligrosos generados por la Contraloría de Bogotá.</t>
  </si>
  <si>
    <t>Contratar la adquisición de computadores de escritorio tipo ALL IN ONE con software profesional unos y básico otros, conforme especificaciones técnicas.</t>
  </si>
  <si>
    <t>Adquisición útiles de oficina, insumos para computador y fotocopiadora y papelería</t>
  </si>
  <si>
    <t>OFFIMONACO S.A.S</t>
  </si>
  <si>
    <t>Gastos de Computador
$3046113
Materiales y Suministros $1.090.515</t>
  </si>
  <si>
    <t>CB-SASI-147-2014</t>
  </si>
  <si>
    <t>Adquisición, Instalación e implementación de una solución tecnológica de seguridad perimetral y física de Centros de Cableado y Data Center ubicados en las sedes de la Contraloría de Bogotá.</t>
  </si>
  <si>
    <t>COMPUTEL SYSTEM SAS</t>
  </si>
  <si>
    <t>CB-SASI-151-2014</t>
  </si>
  <si>
    <t>Contratar la compra e instalación de archivadores fijos y rodantes, estantes, locker, sillas para oradores, interlocutoras tipo universitarias, interlocutoras para sala de juntas, mesas de juntas para oradores, y sillas ergonómicas para las diferentes dependencias y sedes de la Contraloría de Bogotá, D.C.</t>
  </si>
  <si>
    <t>OFICINAS Y MODULARES SA.S</t>
  </si>
  <si>
    <t>30
20 días hábiles
15 días hábiles</t>
  </si>
  <si>
    <t>10/04/2015
11-05-2015
02-06-2015</t>
  </si>
  <si>
    <t>FECHA DE TERMINACIÓN</t>
  </si>
  <si>
    <t>09/07/2015
30-07-2015</t>
  </si>
  <si>
    <t>Suspensión  por 60 días, hasta el 03-02-2015 Reiniciación por 29 días hasta el 04-03-2015. Luego adición-prórroga por $5.696.000 y 60 días hasta el 04-05-2015.</t>
  </si>
  <si>
    <t xml:space="preserve">
17.452.426</t>
  </si>
  <si>
    <t>TIPO DE PERSONA</t>
  </si>
  <si>
    <t>JURÍDICA</t>
  </si>
  <si>
    <t>NATURAL</t>
  </si>
  <si>
    <t>NATURAL CON ESTABLECIMIENTO DE COMERCIO</t>
  </si>
  <si>
    <t>No. RUBRO PRESUPUESTAL</t>
  </si>
  <si>
    <t>323
323</t>
  </si>
  <si>
    <t>338
338</t>
  </si>
  <si>
    <t>INGRESO N/A</t>
  </si>
  <si>
    <t>RELACIÓN DE CONTRATACIÓN 2014
UNIDAD EJECUTORA 01</t>
  </si>
  <si>
    <t>Obra</t>
  </si>
  <si>
    <t xml:space="preserve">Compraventa </t>
  </si>
  <si>
    <t xml:space="preserve">Suministros </t>
  </si>
  <si>
    <t xml:space="preserve">Seguros </t>
  </si>
  <si>
    <t>(Ingreso)
81</t>
  </si>
  <si>
    <t>INGRESO CB-CD-103-2014</t>
  </si>
  <si>
    <t>G</t>
  </si>
  <si>
    <t>FECHA DE ADICIÓN O PRÓRROGA</t>
  </si>
  <si>
    <t>FECHA DE LIQUIDACIÓN</t>
  </si>
  <si>
    <t>TOTAL</t>
  </si>
  <si>
    <t>12/06/2015
09-02-2016</t>
  </si>
  <si>
    <t>255
90</t>
  </si>
  <si>
    <t>29/02/2016
28-05-2016</t>
  </si>
  <si>
    <t>AF CB PMINC-043-2014</t>
  </si>
  <si>
    <t>CB-CD 74 DE 2014</t>
  </si>
  <si>
    <t>CB-PMINC-2014</t>
  </si>
  <si>
    <t>AF CB-PMINC-160-2014</t>
  </si>
  <si>
    <t>AF CB-PMINC-159-2014</t>
  </si>
  <si>
    <t>JULIAN HENAO CARDONA
ADRIANA GUERRA MARTÍNEZ</t>
  </si>
  <si>
    <t xml:space="preserve"> Suspensión  por 60 días, hasta el 03-02-2015 Reiniciación por 30 días hasta el 05-03-2015. Luego adición-prórroga por $2.880.000 y  60 días hasta el 05-05-2015</t>
  </si>
  <si>
    <t>Primera suspensión por 60 días, hasta el 23-02-2015
Segunda suspensión por 30 días hábiles hasta el 09-04-2015.
Tercera suspensión por 30 días hábiles hasta el 18-06-2015.
Reinicio del Contrato por 22 días hasta el 09-07-2015.
Adición y prórroga  hasta el 30-07-2015.</t>
  </si>
  <si>
    <t>377 de 2014
307 de 2015</t>
  </si>
  <si>
    <t>Suspensión al contrato por 30 días hasta el 11-06-2015. Reinicio al contrato por 28 días hasta el 09-07-2015. Adición por $991.166.182 y prórroga por 140 días hasta el 30-11-2015. Acta de mayores y menores cantidades por $458.970.074. Prórroga en 15 días hasta el 15-12-2015.</t>
  </si>
  <si>
    <t xml:space="preserve"> 11/06/2015
09/07/2015
30/11/2015
15/12/2015</t>
  </si>
  <si>
    <t>441 de 2014
309 de 2015
381 de 2015</t>
  </si>
  <si>
    <t>Adición por: $991.166.182. 
Acta de mayores y menores cantidades de obra por: $458.970.074</t>
  </si>
  <si>
    <t>11/05/2015
11/06/2015
09/07/2015
27/08/2015
27/11/2015</t>
  </si>
  <si>
    <t>Suspensión al contrato por 30 días. Reinicio hasta el 09-07-2015. Adición por $192.920.035 y prórroga por  170 días hasta el 30-12-2015. Prórroga por 15 días hasta el 15-01-2016.</t>
  </si>
  <si>
    <t>09/07/2015
30/12/2015
15/01/2016</t>
  </si>
  <si>
    <t>11/05/2015
11/06/2015
09/07/2015
24/12/2015</t>
  </si>
  <si>
    <t>513 de 2014
310 de 2015</t>
  </si>
  <si>
    <t xml:space="preserve">          Prórroga por 60 días hasta el 25-07-2015.
Adición por $60.989.030. Primera suspensión por 45 días calendario a partir del 21-07-2015 hasta el 03-09-2015.
Segunda suspensión contrato por 30 días desde el 03-09-2015 hasta el 02-10-2015.
Reiniciación del contrato desde el 3-10-2015 hasta el  07-10-2015</t>
  </si>
  <si>
    <t>25/05/2015
21-07-2015
03-09-2015
03-10-2015</t>
  </si>
  <si>
    <t>549 de 2014
280 de 2015</t>
  </si>
  <si>
    <t>249 de 2014
95 de 2015</t>
  </si>
  <si>
    <t>CB-CD 75 DE 2014</t>
  </si>
  <si>
    <t>CB- SASI-66-2014</t>
  </si>
  <si>
    <t>LIQUIDADO</t>
  </si>
  <si>
    <t xml:space="preserve">365
</t>
  </si>
  <si>
    <t xml:space="preserve">19/05/2015
13/05/2016
23/09/2016
</t>
  </si>
  <si>
    <t>360
132
365</t>
  </si>
  <si>
    <t>19/05/2015
22/09/2016
23/09/2017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</si>
</sst>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dd/mm/yyyy;@"/>
    <numFmt numFmtId="166" formatCode="_ * #,##0_ ;_ * \-#,##0_ ;_ * &quot;-&quot;??_ ;_ @_ "/>
    <numFmt numFmtId="167" formatCode="#,##0.0;[Red]#,##0.0"/>
    <numFmt numFmtId="168" formatCode="#,##0;[Red]#,##0"/>
    <numFmt numFmtId="169" formatCode="yyyy\-mm\-dd;@"/>
    <numFmt numFmtId="170" formatCode="0_ ;\-0\ "/>
  </numFmts>
  <fonts count="34" x14ac:knownFonts="1">
    <font>
      <sz val="10"/>
      <name val="Arial"/>
    </font>
    <font>
      <sz val="11"/>
      <color theme="1"/>
      <name val="Calibri"/>
      <family val="2"/>
      <scheme val="minor"/>
    </font>
    <font>
      <sz val="11"/>
      <color indexed="8"/>
      <name val="Calibri"/>
      <family val="2"/>
    </font>
    <font>
      <sz val="10"/>
      <name val="Arial"/>
      <family val="2"/>
    </font>
    <font>
      <b/>
      <sz val="9"/>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sz val="10"/>
      <color theme="1"/>
      <name val="Arial"/>
      <family val="2"/>
    </font>
    <font>
      <b/>
      <sz val="8.5"/>
      <name val="Arial"/>
      <family val="2"/>
    </font>
    <font>
      <sz val="11"/>
      <name val="Arial"/>
      <family val="2"/>
    </font>
    <font>
      <sz val="10"/>
      <color indexed="61"/>
      <name val="Arial"/>
      <family val="2"/>
    </font>
    <font>
      <u/>
      <sz val="10"/>
      <color theme="10"/>
      <name val="Arial"/>
      <family val="2"/>
    </font>
    <font>
      <sz val="9"/>
      <color rgb="FFFF0000"/>
      <name val="Arial"/>
      <family val="2"/>
    </font>
    <font>
      <u/>
      <sz val="10"/>
      <name val="Arial"/>
      <family val="2"/>
    </font>
    <font>
      <b/>
      <sz val="10"/>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indexed="44"/>
        <bgColor indexed="64"/>
      </patternFill>
    </fill>
    <fill>
      <patternFill patternType="solid">
        <fgColor theme="9" tint="0.59999389629810485"/>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5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18" borderId="0" applyNumberFormat="0" applyBorder="0" applyAlignment="0" applyProtection="0"/>
    <xf numFmtId="0" fontId="10" fillId="8" borderId="0" applyNumberFormat="0" applyBorder="0" applyAlignment="0" applyProtection="0"/>
    <xf numFmtId="0" fontId="11" fillId="19" borderId="0" applyNumberFormat="0" applyBorder="0" applyAlignment="0" applyProtection="0"/>
    <xf numFmtId="0" fontId="12" fillId="20" borderId="9" applyNumberFormat="0" applyAlignment="0" applyProtection="0"/>
    <xf numFmtId="0" fontId="13" fillId="21" borderId="10" applyNumberFormat="0" applyAlignment="0" applyProtection="0"/>
    <xf numFmtId="0" fontId="14" fillId="0" borderId="11" applyNumberFormat="0" applyFill="0" applyAlignment="0" applyProtection="0"/>
    <xf numFmtId="0" fontId="15" fillId="0" borderId="0" applyNumberFormat="0" applyFill="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6" fillId="28" borderId="9" applyNumberFormat="0" applyAlignment="0" applyProtection="0"/>
    <xf numFmtId="0" fontId="17" fillId="29"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8" fillId="30" borderId="0" applyNumberFormat="0" applyBorder="0" applyAlignment="0" applyProtection="0"/>
    <xf numFmtId="0" fontId="3" fillId="0" borderId="0"/>
    <xf numFmtId="0" fontId="2" fillId="0" borderId="0"/>
    <xf numFmtId="0" fontId="6" fillId="31" borderId="12" applyNumberFormat="0" applyFont="0" applyAlignment="0" applyProtection="0"/>
    <xf numFmtId="0" fontId="2" fillId="31" borderId="12" applyNumberFormat="0" applyFont="0" applyAlignment="0" applyProtection="0"/>
    <xf numFmtId="0" fontId="19" fillId="20" borderId="1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15" fillId="0" borderId="15" applyNumberFormat="0" applyFill="0" applyAlignment="0" applyProtection="0"/>
    <xf numFmtId="0" fontId="24" fillId="0" borderId="16" applyNumberFormat="0" applyFill="0" applyAlignment="0" applyProtection="0"/>
    <xf numFmtId="164" fontId="3" fillId="0" borderId="0" applyFont="0" applyFill="0" applyBorder="0" applyAlignment="0" applyProtection="0"/>
    <xf numFmtId="0" fontId="3" fillId="0" borderId="0"/>
    <xf numFmtId="0" fontId="1" fillId="0" borderId="0"/>
    <xf numFmtId="0" fontId="30" fillId="0" borderId="0" applyNumberFormat="0" applyFill="0" applyBorder="0" applyAlignment="0" applyProtection="0"/>
  </cellStyleXfs>
  <cellXfs count="183">
    <xf numFmtId="0" fontId="0" fillId="0" borderId="0" xfId="0"/>
    <xf numFmtId="0" fontId="5" fillId="0" borderId="0" xfId="0" applyFont="1" applyBorder="1" applyAlignment="1">
      <alignment horizontal="center" vertical="center" wrapText="1"/>
    </xf>
    <xf numFmtId="0" fontId="3" fillId="32" borderId="1" xfId="0" applyFont="1" applyFill="1" applyBorder="1" applyAlignment="1" applyProtection="1">
      <alignment vertical="top" wrapText="1"/>
      <protection locked="0"/>
    </xf>
    <xf numFmtId="166" fontId="3" fillId="32" borderId="1" xfId="32" applyNumberFormat="1" applyFont="1" applyFill="1" applyBorder="1" applyAlignment="1" applyProtection="1">
      <alignment horizontal="center" vertical="top" wrapText="1"/>
    </xf>
    <xf numFmtId="0" fontId="3" fillId="32" borderId="1" xfId="0" applyFont="1" applyFill="1" applyBorder="1" applyAlignment="1">
      <alignment horizontal="justify" vertical="top" wrapText="1"/>
    </xf>
    <xf numFmtId="0" fontId="3" fillId="32" borderId="1" xfId="0" applyFont="1" applyFill="1" applyBorder="1" applyAlignment="1" applyProtection="1">
      <alignment vertical="top"/>
      <protection locked="0"/>
    </xf>
    <xf numFmtId="1" fontId="3" fillId="32" borderId="1" xfId="32" applyNumberFormat="1" applyFont="1" applyFill="1" applyBorder="1" applyAlignment="1" applyProtection="1">
      <alignment horizontal="center" vertical="top" wrapText="1"/>
    </xf>
    <xf numFmtId="0" fontId="3" fillId="32" borderId="1" xfId="0" applyFont="1" applyFill="1" applyBorder="1" applyAlignment="1">
      <alignment vertical="top" wrapText="1"/>
    </xf>
    <xf numFmtId="0" fontId="3" fillId="32" borderId="1" xfId="0" applyNumberFormat="1" applyFont="1" applyFill="1" applyBorder="1" applyAlignment="1" applyProtection="1">
      <alignment horizontal="right" vertical="top" wrapText="1"/>
    </xf>
    <xf numFmtId="169" fontId="3" fillId="32" borderId="1" xfId="0" applyNumberFormat="1" applyFont="1" applyFill="1" applyBorder="1" applyAlignment="1" applyProtection="1">
      <alignment horizontal="center" vertical="top" wrapText="1"/>
    </xf>
    <xf numFmtId="0" fontId="3" fillId="32" borderId="1" xfId="0" applyFont="1" applyFill="1" applyBorder="1" applyAlignment="1">
      <alignment horizontal="center" vertical="top" wrapText="1"/>
    </xf>
    <xf numFmtId="166" fontId="3" fillId="32" borderId="1" xfId="32" applyNumberFormat="1" applyFont="1" applyFill="1" applyBorder="1" applyAlignment="1" applyProtection="1">
      <alignment horizontal="right" vertical="top" wrapText="1"/>
    </xf>
    <xf numFmtId="0" fontId="3" fillId="32" borderId="1" xfId="0" applyFont="1" applyFill="1" applyBorder="1" applyAlignment="1">
      <alignment horizontal="left" vertical="top" wrapText="1"/>
    </xf>
    <xf numFmtId="1" fontId="3" fillId="32" borderId="1" xfId="32" applyNumberFormat="1" applyFont="1" applyFill="1" applyBorder="1" applyAlignment="1" applyProtection="1">
      <alignment horizontal="right" vertical="top" wrapText="1"/>
    </xf>
    <xf numFmtId="0" fontId="3" fillId="32" borderId="1" xfId="0" applyFont="1" applyFill="1" applyBorder="1" applyAlignment="1" applyProtection="1">
      <alignment horizontal="center" vertical="top" wrapText="1"/>
    </xf>
    <xf numFmtId="0" fontId="3" fillId="32" borderId="1" xfId="0" applyFont="1" applyFill="1" applyBorder="1" applyAlignment="1">
      <alignment horizontal="right" vertical="top" wrapText="1"/>
    </xf>
    <xf numFmtId="0" fontId="3" fillId="32" borderId="1" xfId="0" applyNumberFormat="1" applyFont="1" applyFill="1" applyBorder="1" applyAlignment="1" applyProtection="1">
      <alignment horizontal="center" vertical="top" wrapText="1"/>
    </xf>
    <xf numFmtId="3" fontId="3" fillId="32" borderId="1" xfId="36" applyNumberFormat="1" applyFont="1" applyFill="1" applyBorder="1" applyAlignment="1">
      <alignment horizontal="left" vertical="top" wrapText="1"/>
    </xf>
    <xf numFmtId="0" fontId="3" fillId="32" borderId="1" xfId="0" applyFont="1" applyFill="1" applyBorder="1" applyAlignment="1" applyProtection="1">
      <alignment horizontal="justify" vertical="top"/>
      <protection locked="0"/>
    </xf>
    <xf numFmtId="0" fontId="3" fillId="32" borderId="1" xfId="0" applyFont="1" applyFill="1" applyBorder="1" applyAlignment="1">
      <alignment vertical="top"/>
    </xf>
    <xf numFmtId="166" fontId="3" fillId="32" borderId="1" xfId="32" applyNumberFormat="1" applyFont="1" applyFill="1" applyBorder="1" applyAlignment="1">
      <alignment vertical="top"/>
    </xf>
    <xf numFmtId="3" fontId="3" fillId="32" borderId="1" xfId="36" applyNumberFormat="1" applyFont="1" applyFill="1" applyBorder="1" applyAlignment="1">
      <alignment horizontal="justify" vertical="top" wrapText="1"/>
    </xf>
    <xf numFmtId="0" fontId="3" fillId="32" borderId="1" xfId="0" applyFont="1" applyFill="1" applyBorder="1" applyAlignment="1" applyProtection="1">
      <alignment horizontal="left" vertical="top" wrapText="1"/>
    </xf>
    <xf numFmtId="0" fontId="3" fillId="32" borderId="1" xfId="0" applyNumberFormat="1" applyFont="1" applyFill="1" applyBorder="1" applyAlignment="1" applyProtection="1">
      <alignment horizontal="justify" vertical="top" wrapText="1"/>
    </xf>
    <xf numFmtId="0" fontId="3" fillId="32" borderId="0" xfId="0" applyFont="1" applyFill="1" applyBorder="1" applyAlignment="1">
      <alignment vertical="top"/>
    </xf>
    <xf numFmtId="0" fontId="3" fillId="32" borderId="1" xfId="0" applyFont="1" applyFill="1" applyBorder="1" applyAlignment="1" applyProtection="1">
      <alignment horizontal="justify" vertical="top" wrapText="1"/>
    </xf>
    <xf numFmtId="0" fontId="3" fillId="32" borderId="1" xfId="0" applyFont="1" applyFill="1" applyBorder="1" applyAlignment="1" applyProtection="1">
      <alignment horizontal="justify" vertical="top" wrapText="1"/>
      <protection locked="0"/>
    </xf>
    <xf numFmtId="1" fontId="3" fillId="32" borderId="1" xfId="0" applyNumberFormat="1" applyFont="1" applyFill="1" applyBorder="1" applyAlignment="1">
      <alignment horizontal="center" vertical="top" wrapText="1"/>
    </xf>
    <xf numFmtId="0" fontId="5" fillId="32" borderId="0" xfId="0" applyFont="1" applyFill="1" applyBorder="1"/>
    <xf numFmtId="3" fontId="3" fillId="32" borderId="1" xfId="0" applyNumberFormat="1" applyFont="1" applyFill="1" applyBorder="1" applyAlignment="1">
      <alignment vertical="top"/>
    </xf>
    <xf numFmtId="4" fontId="3" fillId="32" borderId="1" xfId="0" applyNumberFormat="1" applyFont="1" applyFill="1" applyBorder="1" applyAlignment="1" applyProtection="1">
      <alignment horizontal="justify" vertical="top" wrapText="1"/>
    </xf>
    <xf numFmtId="169" fontId="3" fillId="32" borderId="1" xfId="0" applyNumberFormat="1" applyFont="1" applyFill="1" applyBorder="1" applyAlignment="1">
      <alignment horizontal="center" vertical="top" wrapText="1"/>
    </xf>
    <xf numFmtId="169" fontId="3" fillId="32" borderId="1" xfId="0" applyNumberFormat="1" applyFont="1" applyFill="1" applyBorder="1" applyAlignment="1" applyProtection="1">
      <alignment horizontal="justify" vertical="top" wrapText="1"/>
    </xf>
    <xf numFmtId="1" fontId="3" fillId="32" borderId="1" xfId="0" applyNumberFormat="1" applyFont="1" applyFill="1" applyBorder="1" applyAlignment="1" applyProtection="1">
      <alignment horizontal="center" vertical="top" wrapText="1"/>
    </xf>
    <xf numFmtId="0" fontId="3" fillId="32" borderId="1" xfId="0" applyFont="1" applyFill="1" applyBorder="1" applyAlignment="1">
      <alignment horizontal="justify" vertical="top"/>
    </xf>
    <xf numFmtId="0" fontId="3" fillId="32" borderId="1" xfId="0" applyFont="1" applyFill="1" applyBorder="1" applyAlignment="1" applyProtection="1">
      <alignment horizontal="right" vertical="top"/>
      <protection locked="0"/>
    </xf>
    <xf numFmtId="0" fontId="3" fillId="32" borderId="1" xfId="0" applyFont="1" applyFill="1" applyBorder="1" applyAlignment="1">
      <alignment horizontal="right" vertical="top"/>
    </xf>
    <xf numFmtId="169" fontId="3" fillId="32" borderId="1" xfId="0" applyNumberFormat="1" applyFont="1" applyFill="1" applyBorder="1" applyAlignment="1">
      <alignment horizontal="right" vertical="top" wrapText="1"/>
    </xf>
    <xf numFmtId="0" fontId="3" fillId="32" borderId="1" xfId="36" applyFont="1" applyFill="1" applyBorder="1" applyAlignment="1">
      <alignment horizontal="justify" vertical="top"/>
    </xf>
    <xf numFmtId="166" fontId="3" fillId="32" borderId="1" xfId="32" applyNumberFormat="1" applyFont="1" applyFill="1" applyBorder="1" applyAlignment="1">
      <alignment horizontal="right" vertical="top"/>
    </xf>
    <xf numFmtId="0" fontId="3" fillId="32" borderId="1" xfId="36" applyFont="1" applyFill="1" applyBorder="1" applyAlignment="1">
      <alignment horizontal="justify" vertical="top" wrapText="1"/>
    </xf>
    <xf numFmtId="0" fontId="3" fillId="32" borderId="1" xfId="0" applyFont="1" applyFill="1" applyBorder="1" applyAlignment="1" applyProtection="1">
      <alignment vertical="top" wrapText="1"/>
    </xf>
    <xf numFmtId="49" fontId="3" fillId="32" borderId="1" xfId="0" applyNumberFormat="1" applyFont="1" applyFill="1" applyBorder="1" applyAlignment="1">
      <alignment horizontal="justify" vertical="top" wrapText="1"/>
    </xf>
    <xf numFmtId="169" fontId="3" fillId="32" borderId="1" xfId="0" applyNumberFormat="1" applyFont="1" applyFill="1" applyBorder="1" applyAlignment="1" applyProtection="1">
      <alignment horizontal="right" vertical="top" wrapText="1"/>
    </xf>
    <xf numFmtId="0" fontId="3" fillId="32" borderId="0" xfId="0" applyFont="1" applyFill="1" applyBorder="1" applyAlignment="1">
      <alignment horizontal="justify" vertical="top"/>
    </xf>
    <xf numFmtId="166" fontId="3" fillId="32" borderId="1" xfId="32" applyNumberFormat="1" applyFont="1" applyFill="1" applyBorder="1" applyAlignment="1" applyProtection="1">
      <alignment horizontal="justify" vertical="top" wrapText="1"/>
    </xf>
    <xf numFmtId="169" fontId="3" fillId="32" borderId="1" xfId="0" applyNumberFormat="1" applyFont="1" applyFill="1" applyBorder="1" applyAlignment="1" applyProtection="1">
      <alignment vertical="top" wrapText="1"/>
    </xf>
    <xf numFmtId="49" fontId="3" fillId="32" borderId="1" xfId="0" applyNumberFormat="1" applyFont="1" applyFill="1" applyBorder="1" applyAlignment="1" applyProtection="1">
      <alignment horizontal="center" vertical="top" wrapText="1"/>
    </xf>
    <xf numFmtId="0" fontId="3" fillId="32" borderId="0" xfId="0" applyFont="1" applyFill="1" applyBorder="1" applyAlignment="1">
      <alignment horizontal="justify" vertical="top" wrapText="1"/>
    </xf>
    <xf numFmtId="0" fontId="28" fillId="32" borderId="1" xfId="0" applyFont="1" applyFill="1" applyBorder="1" applyAlignment="1">
      <alignment horizontal="justify" vertical="top" wrapText="1"/>
    </xf>
    <xf numFmtId="0" fontId="4" fillId="0" borderId="0" xfId="0" applyFont="1" applyBorder="1" applyAlignment="1" applyProtection="1">
      <alignment vertical="center" wrapText="1"/>
      <protection locked="0"/>
    </xf>
    <xf numFmtId="49" fontId="3" fillId="32" borderId="1" xfId="0" applyNumberFormat="1" applyFont="1" applyFill="1" applyBorder="1" applyAlignment="1">
      <alignment horizontal="center" vertical="top" wrapText="1"/>
    </xf>
    <xf numFmtId="168" fontId="3" fillId="32" borderId="1" xfId="0" applyNumberFormat="1" applyFont="1" applyFill="1" applyBorder="1" applyAlignment="1" applyProtection="1">
      <alignment horizontal="right" vertical="top" wrapText="1"/>
    </xf>
    <xf numFmtId="49" fontId="3" fillId="32" borderId="1" xfId="0" applyNumberFormat="1" applyFont="1" applyFill="1" applyBorder="1" applyAlignment="1">
      <alignment horizontal="left" vertical="top" wrapText="1"/>
    </xf>
    <xf numFmtId="0" fontId="29" fillId="32" borderId="0" xfId="0" applyFont="1" applyFill="1" applyBorder="1" applyAlignment="1">
      <alignment vertical="top"/>
    </xf>
    <xf numFmtId="3" fontId="3" fillId="32" borderId="1" xfId="0" applyNumberFormat="1" applyFont="1" applyFill="1" applyBorder="1" applyAlignment="1" applyProtection="1">
      <alignment horizontal="left" vertical="top" wrapText="1"/>
    </xf>
    <xf numFmtId="3" fontId="3" fillId="32" borderId="1" xfId="0" applyNumberFormat="1" applyFont="1" applyFill="1" applyBorder="1" applyAlignment="1" applyProtection="1">
      <alignment horizontal="right" vertical="top" wrapText="1"/>
    </xf>
    <xf numFmtId="169" fontId="3" fillId="32" borderId="1" xfId="0" applyNumberFormat="1" applyFont="1" applyFill="1" applyBorder="1" applyAlignment="1">
      <alignment horizontal="center" vertical="top"/>
    </xf>
    <xf numFmtId="1" fontId="3" fillId="32" borderId="1" xfId="32" applyNumberFormat="1" applyFont="1" applyFill="1" applyBorder="1" applyAlignment="1" applyProtection="1">
      <alignment horizontal="left" vertical="top" wrapText="1"/>
    </xf>
    <xf numFmtId="3" fontId="3" fillId="32" borderId="1" xfId="0" applyNumberFormat="1" applyFont="1" applyFill="1" applyBorder="1" applyAlignment="1" applyProtection="1">
      <alignment vertical="top" wrapText="1"/>
    </xf>
    <xf numFmtId="166" fontId="3" fillId="32" borderId="1" xfId="32" applyNumberFormat="1" applyFont="1" applyFill="1" applyBorder="1" applyAlignment="1">
      <alignment horizontal="justify" vertical="top"/>
    </xf>
    <xf numFmtId="1" fontId="3" fillId="32" borderId="1" xfId="32" applyNumberFormat="1" applyFont="1" applyFill="1" applyBorder="1" applyAlignment="1" applyProtection="1">
      <alignment vertical="top" wrapText="1"/>
    </xf>
    <xf numFmtId="1" fontId="3" fillId="32" borderId="1" xfId="32" applyNumberFormat="1" applyFont="1" applyFill="1" applyBorder="1" applyAlignment="1" applyProtection="1">
      <alignment horizontal="justify" vertical="top" wrapText="1"/>
    </xf>
    <xf numFmtId="170" fontId="3" fillId="32" borderId="1" xfId="32" applyNumberFormat="1" applyFont="1" applyFill="1" applyBorder="1" applyAlignment="1" applyProtection="1">
      <alignment horizontal="center" vertical="top" wrapText="1"/>
    </xf>
    <xf numFmtId="166" fontId="3" fillId="32" borderId="1" xfId="32" applyNumberFormat="1" applyFont="1" applyFill="1" applyBorder="1" applyAlignment="1" applyProtection="1">
      <alignment horizontal="left" vertical="top" wrapText="1"/>
    </xf>
    <xf numFmtId="166" fontId="3" fillId="32" borderId="1" xfId="32" applyNumberFormat="1" applyFont="1" applyFill="1" applyBorder="1" applyAlignment="1" applyProtection="1">
      <alignment horizontal="right" vertical="top" wrapText="1"/>
      <protection locked="0"/>
    </xf>
    <xf numFmtId="49" fontId="3" fillId="32" borderId="1" xfId="0" applyNumberFormat="1" applyFont="1" applyFill="1" applyBorder="1" applyAlignment="1">
      <alignment vertical="top" wrapText="1"/>
    </xf>
    <xf numFmtId="166" fontId="3" fillId="32" borderId="1" xfId="32" applyNumberFormat="1" applyFont="1" applyFill="1" applyBorder="1" applyAlignment="1" applyProtection="1">
      <alignment vertical="top"/>
      <protection locked="0"/>
    </xf>
    <xf numFmtId="169" fontId="3" fillId="32" borderId="1" xfId="0" applyNumberFormat="1" applyFont="1" applyFill="1" applyBorder="1" applyAlignment="1">
      <alignment vertical="top" wrapText="1"/>
    </xf>
    <xf numFmtId="166" fontId="3" fillId="32" borderId="1" xfId="32" applyNumberFormat="1" applyFont="1" applyFill="1" applyBorder="1" applyAlignment="1">
      <alignment horizontal="justify" vertical="top" wrapText="1"/>
    </xf>
    <xf numFmtId="2" fontId="3" fillId="32" borderId="1" xfId="0" applyNumberFormat="1" applyFont="1" applyFill="1" applyBorder="1" applyAlignment="1" applyProtection="1">
      <alignment horizontal="center" vertical="top" wrapText="1"/>
    </xf>
    <xf numFmtId="166" fontId="3" fillId="32" borderId="1" xfId="0" applyNumberFormat="1" applyFont="1" applyFill="1" applyBorder="1" applyAlignment="1">
      <alignment horizontal="center" vertical="top" wrapText="1"/>
    </xf>
    <xf numFmtId="0" fontId="3" fillId="32" borderId="0" xfId="0" applyFont="1" applyFill="1" applyBorder="1" applyAlignment="1">
      <alignment vertical="top" wrapText="1"/>
    </xf>
    <xf numFmtId="164" fontId="3" fillId="32" borderId="1" xfId="32" applyNumberFormat="1" applyFont="1" applyFill="1" applyBorder="1" applyAlignment="1" applyProtection="1">
      <alignment horizontal="justify" vertical="top" wrapText="1"/>
    </xf>
    <xf numFmtId="169" fontId="3" fillId="32" borderId="1" xfId="0" applyNumberFormat="1" applyFont="1" applyFill="1" applyBorder="1" applyAlignment="1">
      <alignment horizontal="right" vertical="top"/>
    </xf>
    <xf numFmtId="166" fontId="3" fillId="32" borderId="1" xfId="33" applyNumberFormat="1" applyFont="1" applyFill="1" applyBorder="1" applyAlignment="1">
      <alignment horizontal="right" vertical="top"/>
    </xf>
    <xf numFmtId="3" fontId="28" fillId="32" borderId="1" xfId="36" applyNumberFormat="1" applyFont="1" applyFill="1" applyBorder="1" applyAlignment="1">
      <alignment horizontal="justify" vertical="top" wrapText="1"/>
    </xf>
    <xf numFmtId="0" fontId="3" fillId="32" borderId="0" xfId="0" applyNumberFormat="1" applyFont="1" applyFill="1" applyBorder="1" applyAlignment="1" applyProtection="1">
      <alignment horizontal="justify" vertical="top" wrapText="1"/>
    </xf>
    <xf numFmtId="0" fontId="5" fillId="32" borderId="0" xfId="32" applyNumberFormat="1" applyFont="1" applyFill="1" applyBorder="1" applyAlignment="1">
      <alignment horizontal="justify" vertical="top" wrapText="1"/>
    </xf>
    <xf numFmtId="166" fontId="3" fillId="32" borderId="0" xfId="32" applyNumberFormat="1" applyFont="1" applyFill="1" applyBorder="1" applyAlignment="1" applyProtection="1">
      <alignment horizontal="right" vertical="top" wrapText="1"/>
    </xf>
    <xf numFmtId="1" fontId="3" fillId="32" borderId="0" xfId="32" applyNumberFormat="1" applyFont="1" applyFill="1" applyBorder="1" applyAlignment="1" applyProtection="1">
      <alignment horizontal="right" vertical="top" wrapText="1"/>
    </xf>
    <xf numFmtId="1" fontId="3" fillId="32" borderId="0" xfId="32" applyNumberFormat="1" applyFont="1" applyFill="1" applyBorder="1" applyAlignment="1" applyProtection="1">
      <alignment horizontal="center" vertical="top" wrapText="1"/>
    </xf>
    <xf numFmtId="169" fontId="3" fillId="32" borderId="0" xfId="0" applyNumberFormat="1" applyFont="1" applyFill="1" applyBorder="1" applyAlignment="1" applyProtection="1">
      <alignment horizontal="center" vertical="top" wrapText="1"/>
    </xf>
    <xf numFmtId="14" fontId="3" fillId="0" borderId="0" xfId="0" applyNumberFormat="1" applyFont="1" applyFill="1" applyBorder="1" applyAlignment="1">
      <alignment horizontal="center" vertical="top" wrapText="1"/>
    </xf>
    <xf numFmtId="0" fontId="3" fillId="32" borderId="0" xfId="0" applyFont="1" applyFill="1" applyBorder="1" applyAlignment="1">
      <alignment horizontal="center" vertical="top" wrapText="1"/>
    </xf>
    <xf numFmtId="169" fontId="26" fillId="32" borderId="0" xfId="0" applyNumberFormat="1" applyFont="1" applyFill="1" applyBorder="1" applyAlignment="1" applyProtection="1">
      <alignment horizontal="center" vertical="top" wrapText="1"/>
    </xf>
    <xf numFmtId="166" fontId="25" fillId="32" borderId="0" xfId="32" applyNumberFormat="1" applyFont="1" applyFill="1" applyBorder="1" applyAlignment="1">
      <alignment vertical="top"/>
    </xf>
    <xf numFmtId="0" fontId="3" fillId="32" borderId="0" xfId="0" applyNumberFormat="1" applyFont="1" applyFill="1" applyBorder="1" applyAlignment="1" applyProtection="1">
      <alignment horizontal="center" vertical="top" wrapText="1"/>
    </xf>
    <xf numFmtId="0" fontId="3" fillId="32" borderId="0" xfId="0" applyFont="1" applyFill="1" applyBorder="1" applyAlignment="1" applyProtection="1">
      <alignment vertical="top"/>
      <protection locked="0"/>
    </xf>
    <xf numFmtId="14" fontId="5" fillId="32" borderId="0" xfId="0" applyNumberFormat="1" applyFont="1" applyFill="1" applyBorder="1" applyAlignment="1">
      <alignment horizontal="center" vertical="top" wrapText="1"/>
    </xf>
    <xf numFmtId="14" fontId="3" fillId="32" borderId="0" xfId="0" applyNumberFormat="1" applyFont="1" applyFill="1" applyBorder="1" applyAlignment="1">
      <alignment horizontal="center" vertical="top" wrapText="1"/>
    </xf>
    <xf numFmtId="0" fontId="5" fillId="32" borderId="0" xfId="0" applyFont="1" applyFill="1" applyBorder="1" applyAlignment="1">
      <alignment horizontal="center"/>
    </xf>
    <xf numFmtId="0" fontId="5" fillId="32" borderId="0" xfId="0" applyFont="1" applyFill="1" applyBorder="1" applyAlignment="1">
      <alignment horizontal="justify"/>
    </xf>
    <xf numFmtId="0" fontId="5" fillId="32" borderId="0" xfId="0" applyFont="1" applyFill="1" applyBorder="1" applyAlignment="1">
      <alignment horizontal="left"/>
    </xf>
    <xf numFmtId="1" fontId="5" fillId="32" borderId="0" xfId="32" applyNumberFormat="1" applyFont="1" applyFill="1" applyBorder="1" applyAlignment="1">
      <alignment horizontal="right"/>
    </xf>
    <xf numFmtId="0" fontId="5" fillId="32" borderId="0" xfId="0" applyFont="1" applyFill="1" applyBorder="1" applyAlignment="1">
      <alignment horizontal="right" vertical="center"/>
    </xf>
    <xf numFmtId="166" fontId="31" fillId="32" borderId="0" xfId="32" applyNumberFormat="1" applyFont="1" applyFill="1" applyBorder="1"/>
    <xf numFmtId="167" fontId="5" fillId="32" borderId="0" xfId="0" applyNumberFormat="1" applyFont="1" applyFill="1" applyBorder="1" applyAlignment="1">
      <alignment horizontal="right"/>
    </xf>
    <xf numFmtId="0" fontId="31" fillId="32" borderId="0" xfId="0" applyFont="1" applyFill="1" applyBorder="1"/>
    <xf numFmtId="0" fontId="5" fillId="32" borderId="0" xfId="0" applyFont="1" applyFill="1" applyBorder="1" applyAlignment="1">
      <alignment horizontal="right"/>
    </xf>
    <xf numFmtId="165" fontId="5" fillId="32" borderId="0" xfId="0" applyNumberFormat="1" applyFont="1" applyFill="1" applyBorder="1" applyAlignment="1">
      <alignment horizontal="center" vertical="top"/>
    </xf>
    <xf numFmtId="3" fontId="5" fillId="32" borderId="0" xfId="0" applyNumberFormat="1" applyFont="1" applyFill="1" applyBorder="1" applyAlignment="1">
      <alignment vertical="top"/>
    </xf>
    <xf numFmtId="0" fontId="5" fillId="32" borderId="0" xfId="0" applyFont="1" applyFill="1" applyBorder="1" applyAlignment="1">
      <alignment horizontal="right" vertical="top"/>
    </xf>
    <xf numFmtId="1" fontId="5" fillId="32" borderId="0" xfId="32" applyNumberFormat="1" applyFont="1" applyFill="1" applyBorder="1" applyAlignment="1">
      <alignment horizontal="center"/>
    </xf>
    <xf numFmtId="0" fontId="4" fillId="36" borderId="1" xfId="0" applyFont="1" applyFill="1" applyBorder="1" applyAlignment="1">
      <alignment horizontal="center" vertical="center" wrapText="1"/>
    </xf>
    <xf numFmtId="0" fontId="3" fillId="32" borderId="1" xfId="0" applyNumberFormat="1" applyFont="1" applyFill="1" applyBorder="1" applyAlignment="1" applyProtection="1">
      <alignment horizontal="justify" vertical="top"/>
      <protection locked="0"/>
    </xf>
    <xf numFmtId="0" fontId="5" fillId="32" borderId="1" xfId="0" applyFont="1" applyFill="1" applyBorder="1" applyAlignment="1">
      <alignment horizontal="center" vertical="top" wrapText="1"/>
    </xf>
    <xf numFmtId="166" fontId="3" fillId="32" borderId="1" xfId="32" applyNumberFormat="1" applyFont="1" applyFill="1" applyBorder="1" applyAlignment="1">
      <alignment horizontal="right" vertical="top" wrapText="1"/>
    </xf>
    <xf numFmtId="169" fontId="3" fillId="32" borderId="1" xfId="0" applyNumberFormat="1" applyFont="1" applyFill="1" applyBorder="1" applyAlignment="1">
      <alignment vertical="top"/>
    </xf>
    <xf numFmtId="14" fontId="3" fillId="32" borderId="1" xfId="0" applyNumberFormat="1" applyFont="1" applyFill="1" applyBorder="1" applyAlignment="1">
      <alignment vertical="top"/>
    </xf>
    <xf numFmtId="0" fontId="3" fillId="32" borderId="8" xfId="0" applyFont="1" applyFill="1" applyBorder="1" applyAlignment="1">
      <alignment vertical="top"/>
    </xf>
    <xf numFmtId="3" fontId="3" fillId="32" borderId="1" xfId="0" applyNumberFormat="1" applyFont="1" applyFill="1" applyBorder="1" applyAlignment="1" applyProtection="1">
      <alignment horizontal="center" vertical="top" wrapText="1"/>
    </xf>
    <xf numFmtId="0" fontId="3" fillId="32" borderId="8" xfId="0" applyFont="1" applyFill="1" applyBorder="1" applyAlignment="1">
      <alignment horizontal="justify" vertical="top"/>
    </xf>
    <xf numFmtId="166" fontId="3" fillId="32" borderId="8" xfId="0" applyNumberFormat="1" applyFont="1" applyFill="1" applyBorder="1" applyAlignment="1">
      <alignment vertical="top"/>
    </xf>
    <xf numFmtId="0" fontId="5" fillId="0" borderId="0" xfId="0" applyFont="1" applyBorder="1" applyAlignment="1">
      <alignment horizontal="justify" vertical="center" wrapText="1"/>
    </xf>
    <xf numFmtId="1" fontId="3" fillId="32" borderId="1" xfId="0" applyNumberFormat="1" applyFont="1" applyFill="1" applyBorder="1" applyAlignment="1">
      <alignment horizontal="justify" vertical="top" wrapText="1"/>
    </xf>
    <xf numFmtId="169" fontId="3" fillId="32" borderId="1" xfId="0" applyNumberFormat="1" applyFont="1" applyFill="1" applyBorder="1" applyAlignment="1">
      <alignment horizontal="justify" vertical="top"/>
    </xf>
    <xf numFmtId="0" fontId="5" fillId="32" borderId="0" xfId="0" applyFont="1" applyFill="1" applyBorder="1" applyAlignment="1">
      <alignment vertical="top"/>
    </xf>
    <xf numFmtId="0" fontId="3" fillId="32" borderId="1" xfId="36" applyNumberFormat="1" applyFont="1" applyFill="1" applyBorder="1" applyAlignment="1">
      <alignment horizontal="justify" vertical="top" wrapText="1"/>
    </xf>
    <xf numFmtId="1" fontId="32" fillId="32" borderId="1" xfId="49" applyNumberFormat="1" applyFont="1" applyFill="1" applyBorder="1" applyAlignment="1" applyProtection="1">
      <alignment horizontal="justify" vertical="top" wrapText="1"/>
    </xf>
    <xf numFmtId="1" fontId="4" fillId="36" borderId="1" xfId="32" applyNumberFormat="1" applyFont="1" applyFill="1" applyBorder="1" applyAlignment="1">
      <alignment horizontal="center" vertical="center" wrapText="1"/>
    </xf>
    <xf numFmtId="14" fontId="3" fillId="0" borderId="1" xfId="0" applyNumberFormat="1" applyFont="1" applyBorder="1" applyAlignment="1">
      <alignment vertical="top"/>
    </xf>
    <xf numFmtId="0" fontId="5" fillId="0" borderId="17"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3" fillId="39" borderId="1" xfId="0" applyNumberFormat="1" applyFont="1" applyFill="1" applyBorder="1" applyAlignment="1" applyProtection="1">
      <alignment horizontal="center" vertical="top" wrapText="1"/>
    </xf>
    <xf numFmtId="0" fontId="3" fillId="39" borderId="1" xfId="0" applyFont="1" applyFill="1" applyBorder="1" applyAlignment="1" applyProtection="1">
      <alignment horizontal="left" vertical="top" wrapText="1"/>
    </xf>
    <xf numFmtId="0" fontId="3" fillId="39" borderId="1" xfId="0" applyFont="1" applyFill="1" applyBorder="1" applyAlignment="1">
      <alignment horizontal="justify" vertical="top" wrapText="1"/>
    </xf>
    <xf numFmtId="0" fontId="3" fillId="39" borderId="1" xfId="0" applyFont="1" applyFill="1" applyBorder="1" applyAlignment="1">
      <alignment vertical="top" wrapText="1"/>
    </xf>
    <xf numFmtId="166" fontId="3" fillId="39" borderId="1" xfId="32" applyNumberFormat="1" applyFont="1" applyFill="1" applyBorder="1" applyAlignment="1" applyProtection="1">
      <alignment horizontal="right" vertical="top" wrapText="1"/>
    </xf>
    <xf numFmtId="4" fontId="3" fillId="39" borderId="1" xfId="0" applyNumberFormat="1" applyFont="1" applyFill="1" applyBorder="1" applyAlignment="1" applyProtection="1">
      <alignment horizontal="justify" vertical="top" wrapText="1"/>
    </xf>
    <xf numFmtId="1" fontId="3" fillId="39" borderId="1" xfId="32" applyNumberFormat="1" applyFont="1" applyFill="1" applyBorder="1" applyAlignment="1" applyProtection="1">
      <alignment horizontal="right" vertical="top" wrapText="1"/>
    </xf>
    <xf numFmtId="1" fontId="3" fillId="39" borderId="1" xfId="32" applyNumberFormat="1" applyFont="1" applyFill="1" applyBorder="1" applyAlignment="1" applyProtection="1">
      <alignment horizontal="center" vertical="top" wrapText="1"/>
    </xf>
    <xf numFmtId="169" fontId="3" fillId="39" borderId="1" xfId="0" applyNumberFormat="1" applyFont="1" applyFill="1" applyBorder="1" applyAlignment="1" applyProtection="1">
      <alignment horizontal="center" vertical="top" wrapText="1"/>
    </xf>
    <xf numFmtId="0" fontId="3" fillId="39" borderId="1" xfId="0" applyFont="1" applyFill="1" applyBorder="1" applyAlignment="1">
      <alignment horizontal="center" vertical="top" wrapText="1"/>
    </xf>
    <xf numFmtId="14" fontId="3" fillId="39" borderId="1" xfId="0" applyNumberFormat="1" applyFont="1" applyFill="1" applyBorder="1" applyAlignment="1">
      <alignment vertical="top"/>
    </xf>
    <xf numFmtId="49" fontId="3" fillId="39" borderId="1" xfId="0" applyNumberFormat="1" applyFont="1" applyFill="1" applyBorder="1" applyAlignment="1">
      <alignment horizontal="justify" vertical="top" wrapText="1"/>
    </xf>
    <xf numFmtId="3" fontId="3" fillId="39" borderId="1" xfId="36" applyNumberFormat="1" applyFont="1" applyFill="1" applyBorder="1" applyAlignment="1">
      <alignment horizontal="left" vertical="top" wrapText="1"/>
    </xf>
    <xf numFmtId="166" fontId="3" fillId="39" borderId="1" xfId="32" applyNumberFormat="1" applyFont="1" applyFill="1" applyBorder="1" applyAlignment="1">
      <alignment vertical="top"/>
    </xf>
    <xf numFmtId="0" fontId="3" fillId="39" borderId="1" xfId="0" applyFont="1" applyFill="1" applyBorder="1" applyAlignment="1">
      <alignment vertical="top"/>
    </xf>
    <xf numFmtId="169" fontId="3" fillId="39" borderId="1" xfId="0" applyNumberFormat="1" applyFont="1" applyFill="1" applyBorder="1" applyAlignment="1">
      <alignment horizontal="justify" vertical="top"/>
    </xf>
    <xf numFmtId="0" fontId="5" fillId="39" borderId="1" xfId="0" applyFont="1" applyFill="1" applyBorder="1" applyAlignment="1">
      <alignment horizontal="center" vertical="top"/>
    </xf>
    <xf numFmtId="0" fontId="33" fillId="39" borderId="1" xfId="0" applyFont="1" applyFill="1" applyBorder="1" applyAlignment="1">
      <alignment horizontal="center" vertical="top" wrapText="1"/>
    </xf>
    <xf numFmtId="166" fontId="33" fillId="39" borderId="1" xfId="32" applyNumberFormat="1" applyFont="1" applyFill="1" applyBorder="1" applyAlignment="1" applyProtection="1">
      <alignment horizontal="right" vertical="top" wrapText="1"/>
    </xf>
    <xf numFmtId="14" fontId="3" fillId="32" borderId="1" xfId="0" applyNumberFormat="1" applyFont="1" applyFill="1" applyBorder="1" applyAlignment="1">
      <alignment vertical="top" wrapText="1"/>
    </xf>
    <xf numFmtId="1" fontId="3" fillId="32" borderId="1" xfId="0" applyNumberFormat="1" applyFont="1" applyFill="1" applyBorder="1" applyAlignment="1" applyProtection="1">
      <alignment horizontal="justify" vertical="top" wrapText="1"/>
    </xf>
    <xf numFmtId="166" fontId="3" fillId="32" borderId="18" xfId="33" applyNumberFormat="1" applyFont="1" applyFill="1" applyBorder="1" applyAlignment="1" applyProtection="1">
      <alignment horizontal="right" vertical="top" wrapText="1"/>
    </xf>
    <xf numFmtId="166" fontId="3" fillId="32" borderId="0" xfId="32" applyNumberFormat="1" applyFont="1" applyFill="1" applyBorder="1" applyAlignment="1">
      <alignment vertical="top"/>
    </xf>
    <xf numFmtId="14" fontId="3" fillId="32" borderId="1" xfId="0" applyNumberFormat="1" applyFont="1" applyFill="1" applyBorder="1" applyAlignment="1">
      <alignment horizontal="right" vertical="top" wrapText="1"/>
    </xf>
    <xf numFmtId="14" fontId="3" fillId="32" borderId="0" xfId="0" applyNumberFormat="1" applyFont="1" applyFill="1" applyBorder="1" applyAlignment="1">
      <alignment vertical="top"/>
    </xf>
    <xf numFmtId="1" fontId="3" fillId="32" borderId="0" xfId="0" applyNumberFormat="1" applyFont="1" applyFill="1" applyBorder="1" applyAlignment="1">
      <alignment horizontal="center" vertical="top" wrapText="1"/>
    </xf>
    <xf numFmtId="0" fontId="5" fillId="0" borderId="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7" fillId="33" borderId="8" xfId="0" applyFont="1" applyFill="1" applyBorder="1" applyAlignment="1" applyProtection="1">
      <alignment horizontal="center" vertical="center" wrapText="1"/>
      <protection locked="0"/>
    </xf>
    <xf numFmtId="0" fontId="27" fillId="33" borderId="1" xfId="0" applyFont="1" applyFill="1" applyBorder="1" applyAlignment="1" applyProtection="1">
      <alignment horizontal="center" vertical="center" wrapText="1"/>
      <protection locked="0"/>
    </xf>
    <xf numFmtId="0" fontId="27" fillId="40" borderId="8" xfId="0" applyFont="1" applyFill="1" applyBorder="1" applyAlignment="1" applyProtection="1">
      <alignment horizontal="center" vertical="center" wrapText="1"/>
      <protection locked="0"/>
    </xf>
    <xf numFmtId="0" fontId="27" fillId="40" borderId="1" xfId="0" applyFont="1" applyFill="1" applyBorder="1" applyAlignment="1" applyProtection="1">
      <alignment horizontal="center" vertical="center" wrapText="1"/>
      <protection locked="0"/>
    </xf>
    <xf numFmtId="1" fontId="4" fillId="36" borderId="8" xfId="32" applyNumberFormat="1" applyFont="1" applyFill="1" applyBorder="1" applyAlignment="1">
      <alignment horizontal="center" vertical="center" wrapText="1"/>
    </xf>
    <xf numFmtId="169" fontId="4" fillId="36" borderId="8" xfId="0" applyNumberFormat="1" applyFont="1" applyFill="1" applyBorder="1" applyAlignment="1" applyProtection="1">
      <alignment horizontal="center" vertical="center" wrapText="1"/>
      <protection locked="0"/>
    </xf>
    <xf numFmtId="169" fontId="4" fillId="36" borderId="1" xfId="0" applyNumberFormat="1" applyFont="1" applyFill="1" applyBorder="1" applyAlignment="1" applyProtection="1">
      <alignment horizontal="center" vertical="center" wrapText="1"/>
      <protection locked="0"/>
    </xf>
    <xf numFmtId="0" fontId="4" fillId="36" borderId="8" xfId="0" applyFont="1" applyFill="1" applyBorder="1" applyAlignment="1" applyProtection="1">
      <alignment horizontal="center" vertical="center" wrapText="1"/>
      <protection locked="0"/>
    </xf>
    <xf numFmtId="0" fontId="4" fillId="36" borderId="1" xfId="0" applyFont="1" applyFill="1" applyBorder="1" applyAlignment="1" applyProtection="1">
      <alignment horizontal="center" vertical="center" wrapText="1"/>
      <protection locked="0"/>
    </xf>
    <xf numFmtId="0" fontId="4" fillId="37" borderId="8" xfId="0" applyFont="1" applyFill="1" applyBorder="1" applyAlignment="1" applyProtection="1">
      <alignment horizontal="center" vertical="center" wrapText="1"/>
      <protection locked="0"/>
    </xf>
    <xf numFmtId="0" fontId="4" fillId="37" borderId="1" xfId="0" applyFont="1" applyFill="1" applyBorder="1" applyAlignment="1" applyProtection="1">
      <alignment horizontal="center" vertical="center" wrapText="1"/>
      <protection locked="0"/>
    </xf>
    <xf numFmtId="0" fontId="4" fillId="34" borderId="8" xfId="0" applyFont="1" applyFill="1" applyBorder="1" applyAlignment="1" applyProtection="1">
      <alignment horizontal="center" vertical="center" wrapText="1"/>
      <protection locked="0"/>
    </xf>
    <xf numFmtId="0" fontId="4" fillId="34" borderId="1" xfId="0" applyFont="1" applyFill="1" applyBorder="1" applyAlignment="1" applyProtection="1">
      <alignment horizontal="center" vertical="center" wrapText="1"/>
      <protection locked="0"/>
    </xf>
    <xf numFmtId="0" fontId="7" fillId="0" borderId="17" xfId="0" applyFont="1" applyBorder="1" applyAlignment="1">
      <alignment horizontal="center" vertical="center" wrapText="1"/>
    </xf>
    <xf numFmtId="0" fontId="7" fillId="0" borderId="17" xfId="0" applyFont="1" applyBorder="1" applyAlignment="1">
      <alignment horizontal="center" vertical="top" wrapText="1"/>
    </xf>
    <xf numFmtId="0" fontId="7" fillId="32" borderId="17"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5" xfId="0" applyFont="1" applyBorder="1" applyAlignment="1">
      <alignment horizontal="left" vertical="top" wrapText="1"/>
    </xf>
    <xf numFmtId="0" fontId="8" fillId="32" borderId="5" xfId="0" applyFont="1" applyFill="1" applyBorder="1" applyAlignment="1">
      <alignment horizontal="left" vertical="center" wrapText="1"/>
    </xf>
    <xf numFmtId="0" fontId="4" fillId="38" borderId="7" xfId="0" applyFont="1" applyFill="1" applyBorder="1" applyAlignment="1" applyProtection="1">
      <alignment horizontal="center" vertical="center" wrapText="1"/>
      <protection locked="0"/>
    </xf>
    <xf numFmtId="0" fontId="4" fillId="38" borderId="8" xfId="0" applyFont="1" applyFill="1" applyBorder="1" applyAlignment="1" applyProtection="1">
      <alignment horizontal="center" vertical="center" wrapText="1"/>
      <protection locked="0"/>
    </xf>
    <xf numFmtId="0" fontId="4" fillId="38" borderId="1" xfId="0" applyFont="1" applyFill="1" applyBorder="1" applyAlignment="1" applyProtection="1">
      <alignment horizontal="center" vertical="center" wrapText="1"/>
      <protection locked="0"/>
    </xf>
    <xf numFmtId="0" fontId="27" fillId="36" borderId="8" xfId="0" applyFont="1" applyFill="1" applyBorder="1" applyAlignment="1" applyProtection="1">
      <alignment horizontal="center" vertical="center" wrapText="1"/>
      <protection locked="0"/>
    </xf>
    <xf numFmtId="0" fontId="27" fillId="36" borderId="1" xfId="0" applyFont="1" applyFill="1" applyBorder="1" applyAlignment="1" applyProtection="1">
      <alignment horizontal="center" vertical="center" wrapText="1"/>
      <protection locked="0"/>
    </xf>
    <xf numFmtId="0" fontId="27" fillId="36" borderId="8" xfId="0" applyFont="1" applyFill="1" applyBorder="1" applyAlignment="1">
      <alignment horizontal="center" vertical="center" wrapText="1"/>
    </xf>
    <xf numFmtId="0" fontId="27" fillId="35" borderId="8" xfId="0" applyFont="1" applyFill="1" applyBorder="1" applyAlignment="1" applyProtection="1">
      <alignment horizontal="center" vertical="center" wrapText="1"/>
      <protection locked="0"/>
    </xf>
    <xf numFmtId="0" fontId="27" fillId="35" borderId="1" xfId="0" applyFont="1" applyFill="1" applyBorder="1" applyAlignment="1" applyProtection="1">
      <alignment horizontal="center" vertical="center" wrapText="1"/>
      <protection locked="0"/>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49" builtinId="8"/>
    <cellStyle name="Incorrecto" xfId="31" builtinId="27" customBuiltin="1"/>
    <cellStyle name="Millares" xfId="32" builtinId="3"/>
    <cellStyle name="Millares 2" xfId="33"/>
    <cellStyle name="Millares 5" xfId="46"/>
    <cellStyle name="Neutral" xfId="34" builtinId="28" customBuiltin="1"/>
    <cellStyle name="Normal" xfId="0" builtinId="0" customBuiltin="1"/>
    <cellStyle name="Normal 2" xfId="35"/>
    <cellStyle name="Normal 3" xfId="48"/>
    <cellStyle name="Normal 6" xfId="47"/>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35719</xdr:colOff>
      <xdr:row>0</xdr:row>
      <xdr:rowOff>74090</xdr:rowOff>
    </xdr:from>
    <xdr:to>
      <xdr:col>1</xdr:col>
      <xdr:colOff>637566</xdr:colOff>
      <xdr:row>1</xdr:row>
      <xdr:rowOff>392906</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19" y="74090"/>
          <a:ext cx="1278122" cy="823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CROTEL%20S.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1048570"/>
  <sheetViews>
    <sheetView showGridLines="0" tabSelected="1" zoomScale="90" zoomScaleNormal="90" workbookViewId="0">
      <pane xSplit="2" ySplit="4" topLeftCell="C36" activePane="bottomRight" state="frozen"/>
      <selection pane="topRight" activeCell="C1" sqref="C1"/>
      <selection pane="bottomLeft" activeCell="A5" sqref="A5"/>
      <selection pane="bottomRight" activeCell="J37" sqref="J37"/>
    </sheetView>
  </sheetViews>
  <sheetFormatPr baseColWidth="10" defaultRowHeight="12" x14ac:dyDescent="0.2"/>
  <cols>
    <col min="1" max="2" width="10.140625" style="91" customWidth="1"/>
    <col min="3" max="3" width="37.85546875" style="92" bestFit="1" customWidth="1"/>
    <col min="4" max="4" width="18.28515625" style="92" bestFit="1" customWidth="1"/>
    <col min="5" max="5" width="15.42578125" style="91" customWidth="1"/>
    <col min="6" max="6" width="16.140625" style="97" customWidth="1"/>
    <col min="7" max="7" width="14.85546875" style="97" customWidth="1"/>
    <col min="8" max="8" width="14.42578125" style="94" bestFit="1" customWidth="1"/>
    <col min="9" max="9" width="10.140625" style="103" customWidth="1"/>
    <col min="10" max="10" width="17.28515625" style="99" bestFit="1" customWidth="1"/>
    <col min="11" max="11" width="13" style="91" customWidth="1"/>
    <col min="12" max="12" width="11.85546875" style="91" customWidth="1"/>
    <col min="13" max="14" width="13.140625" style="100" customWidth="1"/>
    <col min="15" max="15" width="10.42578125" style="28" customWidth="1"/>
    <col min="16" max="16" width="11.85546875" style="28" customWidth="1"/>
    <col min="17" max="17" width="14.28515625" style="91" customWidth="1"/>
    <col min="18" max="18" width="16.7109375" style="101" customWidth="1"/>
    <col min="19" max="19" width="14" style="101" customWidth="1"/>
    <col min="20" max="20" width="13.28515625" style="102" customWidth="1"/>
    <col min="21" max="21" width="13.7109375" style="28" customWidth="1"/>
    <col min="22" max="22" width="14.42578125" style="28" customWidth="1"/>
    <col min="23" max="23" width="16.85546875" style="96" customWidth="1"/>
    <col min="24" max="24" width="9.5703125" style="28" customWidth="1"/>
    <col min="25" max="25" width="12.7109375" style="28" customWidth="1"/>
    <col min="26" max="26" width="13" style="28" customWidth="1"/>
    <col min="27" max="27" width="11.42578125" style="28"/>
    <col min="28" max="28" width="18.28515625" style="28" customWidth="1"/>
    <col min="29" max="16384" width="11.42578125" style="28"/>
  </cols>
  <sheetData>
    <row r="1" spans="1:26" s="1" customFormat="1" ht="44.25" customHeight="1" x14ac:dyDescent="0.2">
      <c r="A1" s="152"/>
      <c r="B1" s="153"/>
      <c r="C1" s="169" t="s">
        <v>549</v>
      </c>
      <c r="D1" s="169"/>
      <c r="E1" s="169"/>
      <c r="F1" s="169"/>
      <c r="G1" s="169"/>
      <c r="H1" s="169"/>
      <c r="I1" s="169"/>
      <c r="J1" s="169"/>
      <c r="K1" s="169"/>
      <c r="L1" s="169"/>
      <c r="M1" s="169"/>
      <c r="N1" s="170"/>
      <c r="O1" s="169"/>
      <c r="P1" s="169"/>
      <c r="Q1" s="169"/>
      <c r="R1" s="169"/>
      <c r="S1" s="171"/>
      <c r="T1" s="171"/>
      <c r="U1" s="171"/>
      <c r="V1" s="171"/>
      <c r="W1" s="169"/>
      <c r="X1" s="122"/>
      <c r="Y1" s="122"/>
      <c r="Z1" s="123"/>
    </row>
    <row r="2" spans="1:26" s="1" customFormat="1" ht="29.25" customHeight="1" x14ac:dyDescent="0.2">
      <c r="A2" s="154"/>
      <c r="B2" s="155"/>
      <c r="C2" s="172"/>
      <c r="D2" s="172"/>
      <c r="E2" s="172"/>
      <c r="F2" s="172"/>
      <c r="G2" s="172"/>
      <c r="H2" s="172"/>
      <c r="I2" s="172"/>
      <c r="J2" s="172"/>
      <c r="K2" s="172"/>
      <c r="L2" s="172"/>
      <c r="M2" s="172"/>
      <c r="N2" s="173"/>
      <c r="O2" s="172"/>
      <c r="P2" s="172"/>
      <c r="Q2" s="172"/>
      <c r="R2" s="172"/>
      <c r="S2" s="174"/>
      <c r="T2" s="174"/>
      <c r="U2" s="174"/>
      <c r="V2" s="174"/>
      <c r="W2" s="172"/>
      <c r="X2" s="124"/>
      <c r="Y2" s="124"/>
      <c r="Z2" s="125"/>
    </row>
    <row r="3" spans="1:26" s="50" customFormat="1" ht="25.5" customHeight="1" x14ac:dyDescent="0.2">
      <c r="A3" s="163" t="s">
        <v>1</v>
      </c>
      <c r="B3" s="167" t="s">
        <v>12</v>
      </c>
      <c r="C3" s="163" t="s">
        <v>4</v>
      </c>
      <c r="D3" s="163" t="s">
        <v>0</v>
      </c>
      <c r="E3" s="167" t="s">
        <v>109</v>
      </c>
      <c r="F3" s="165" t="s">
        <v>3</v>
      </c>
      <c r="G3" s="160" t="s">
        <v>8</v>
      </c>
      <c r="H3" s="160"/>
      <c r="I3" s="160"/>
      <c r="J3" s="161" t="s">
        <v>2</v>
      </c>
      <c r="K3" s="163" t="s">
        <v>9</v>
      </c>
      <c r="L3" s="163" t="s">
        <v>10</v>
      </c>
      <c r="M3" s="163" t="s">
        <v>104</v>
      </c>
      <c r="N3" s="163" t="s">
        <v>557</v>
      </c>
      <c r="O3" s="156" t="s">
        <v>105</v>
      </c>
      <c r="P3" s="156" t="s">
        <v>106</v>
      </c>
      <c r="Q3" s="156" t="s">
        <v>110</v>
      </c>
      <c r="R3" s="158" t="s">
        <v>107</v>
      </c>
      <c r="S3" s="181" t="s">
        <v>545</v>
      </c>
      <c r="T3" s="178" t="s">
        <v>108</v>
      </c>
      <c r="U3" s="180" t="s">
        <v>11</v>
      </c>
      <c r="V3" s="180"/>
      <c r="W3" s="178" t="s">
        <v>74</v>
      </c>
      <c r="X3" s="176" t="s">
        <v>541</v>
      </c>
      <c r="Y3" s="176" t="s">
        <v>537</v>
      </c>
      <c r="Z3" s="176" t="s">
        <v>558</v>
      </c>
    </row>
    <row r="4" spans="1:26" s="50" customFormat="1" ht="48.75" customHeight="1" x14ac:dyDescent="0.2">
      <c r="A4" s="164"/>
      <c r="B4" s="168"/>
      <c r="C4" s="164"/>
      <c r="D4" s="164"/>
      <c r="E4" s="168"/>
      <c r="F4" s="166"/>
      <c r="G4" s="104" t="s">
        <v>6</v>
      </c>
      <c r="H4" s="120" t="s">
        <v>7</v>
      </c>
      <c r="I4" s="120" t="s">
        <v>5</v>
      </c>
      <c r="J4" s="162"/>
      <c r="K4" s="164"/>
      <c r="L4" s="164"/>
      <c r="M4" s="164"/>
      <c r="N4" s="164"/>
      <c r="O4" s="157"/>
      <c r="P4" s="157"/>
      <c r="Q4" s="157"/>
      <c r="R4" s="159"/>
      <c r="S4" s="182"/>
      <c r="T4" s="179"/>
      <c r="U4" s="104" t="s">
        <v>6</v>
      </c>
      <c r="V4" s="104" t="s">
        <v>73</v>
      </c>
      <c r="W4" s="179"/>
      <c r="X4" s="175"/>
      <c r="Y4" s="175"/>
      <c r="Z4" s="175"/>
    </row>
    <row r="5" spans="1:26" s="24" customFormat="1" ht="75" customHeight="1" x14ac:dyDescent="0.2">
      <c r="A5" s="16">
        <v>1</v>
      </c>
      <c r="B5" s="4" t="s">
        <v>111</v>
      </c>
      <c r="C5" s="4" t="s">
        <v>112</v>
      </c>
      <c r="D5" s="4" t="s">
        <v>14</v>
      </c>
      <c r="E5" s="7" t="s">
        <v>81</v>
      </c>
      <c r="F5" s="11">
        <v>48000000</v>
      </c>
      <c r="G5" s="4" t="s">
        <v>58</v>
      </c>
      <c r="H5" s="5">
        <v>19355220</v>
      </c>
      <c r="I5" s="6"/>
      <c r="J5" s="9">
        <v>41662</v>
      </c>
      <c r="K5" s="46">
        <v>41667</v>
      </c>
      <c r="L5" s="10">
        <v>180</v>
      </c>
      <c r="M5" s="43">
        <v>41847</v>
      </c>
      <c r="N5" s="109"/>
      <c r="O5" s="9"/>
      <c r="P5" s="9">
        <f>M5</f>
        <v>41847</v>
      </c>
      <c r="Q5" s="10"/>
      <c r="R5" s="11">
        <f>F5</f>
        <v>48000000</v>
      </c>
      <c r="S5" s="10">
        <v>24</v>
      </c>
      <c r="T5" s="51" t="s">
        <v>82</v>
      </c>
      <c r="U5" s="12" t="s">
        <v>113</v>
      </c>
      <c r="V5" s="21" t="s">
        <v>114</v>
      </c>
      <c r="W5" s="20" t="s">
        <v>75</v>
      </c>
      <c r="X5" s="19" t="s">
        <v>543</v>
      </c>
      <c r="Y5" s="108">
        <f>P5</f>
        <v>41847</v>
      </c>
      <c r="Z5" s="106"/>
    </row>
    <row r="6" spans="1:26" s="24" customFormat="1" ht="132.75" customHeight="1" x14ac:dyDescent="0.2">
      <c r="A6" s="16">
        <v>2</v>
      </c>
      <c r="B6" s="22" t="s">
        <v>115</v>
      </c>
      <c r="C6" s="21" t="s">
        <v>116</v>
      </c>
      <c r="D6" s="4" t="s">
        <v>14</v>
      </c>
      <c r="E6" s="7" t="s">
        <v>551</v>
      </c>
      <c r="F6" s="52">
        <v>2672000</v>
      </c>
      <c r="G6" s="4" t="s">
        <v>56</v>
      </c>
      <c r="H6" s="19">
        <v>860042209</v>
      </c>
      <c r="I6" s="6">
        <v>2</v>
      </c>
      <c r="J6" s="9">
        <v>41662</v>
      </c>
      <c r="K6" s="46">
        <v>41669</v>
      </c>
      <c r="L6" s="10">
        <v>365</v>
      </c>
      <c r="M6" s="43">
        <v>42033</v>
      </c>
      <c r="N6" s="121"/>
      <c r="O6" s="9"/>
      <c r="P6" s="9">
        <f>M6</f>
        <v>42033</v>
      </c>
      <c r="Q6" s="10"/>
      <c r="R6" s="11">
        <f>F6</f>
        <v>2672000</v>
      </c>
      <c r="S6" s="10">
        <v>3</v>
      </c>
      <c r="T6" s="53" t="s">
        <v>117</v>
      </c>
      <c r="U6" s="21" t="s">
        <v>118</v>
      </c>
      <c r="V6" s="21" t="s">
        <v>88</v>
      </c>
      <c r="W6" s="20" t="s">
        <v>75</v>
      </c>
      <c r="X6" s="19" t="s">
        <v>542</v>
      </c>
      <c r="Y6" s="108">
        <f>P6</f>
        <v>42033</v>
      </c>
      <c r="Z6" s="108"/>
    </row>
    <row r="7" spans="1:26" s="24" customFormat="1" ht="79.5" customHeight="1" x14ac:dyDescent="0.2">
      <c r="A7" s="16">
        <v>3</v>
      </c>
      <c r="B7" s="22" t="s">
        <v>119</v>
      </c>
      <c r="C7" s="4" t="s">
        <v>120</v>
      </c>
      <c r="D7" s="4" t="s">
        <v>14</v>
      </c>
      <c r="E7" s="7" t="s">
        <v>81</v>
      </c>
      <c r="F7" s="11">
        <v>36000000</v>
      </c>
      <c r="G7" s="4" t="s">
        <v>22</v>
      </c>
      <c r="H7" s="5">
        <v>19166958</v>
      </c>
      <c r="I7" s="6"/>
      <c r="J7" s="9">
        <v>41662</v>
      </c>
      <c r="K7" s="46">
        <v>41666</v>
      </c>
      <c r="L7" s="10">
        <v>240</v>
      </c>
      <c r="M7" s="43">
        <v>41908</v>
      </c>
      <c r="N7" s="109">
        <v>41909</v>
      </c>
      <c r="O7" s="10">
        <v>120</v>
      </c>
      <c r="P7" s="31">
        <v>42030</v>
      </c>
      <c r="Q7" s="11">
        <v>18000000</v>
      </c>
      <c r="R7" s="11">
        <f>F7+Q7</f>
        <v>54000000</v>
      </c>
      <c r="S7" s="10">
        <v>25</v>
      </c>
      <c r="T7" s="51" t="s">
        <v>84</v>
      </c>
      <c r="U7" s="4" t="s">
        <v>121</v>
      </c>
      <c r="V7" s="21" t="s">
        <v>122</v>
      </c>
      <c r="W7" s="20" t="s">
        <v>587</v>
      </c>
      <c r="X7" s="110" t="s">
        <v>543</v>
      </c>
      <c r="Y7" s="108">
        <f t="shared" ref="Y7:Y22" si="0">P7</f>
        <v>42030</v>
      </c>
      <c r="Z7" s="108">
        <v>42383</v>
      </c>
    </row>
    <row r="8" spans="1:26" s="24" customFormat="1" ht="67.5" customHeight="1" x14ac:dyDescent="0.2">
      <c r="A8" s="16">
        <v>4</v>
      </c>
      <c r="B8" s="22" t="s">
        <v>123</v>
      </c>
      <c r="C8" s="4" t="s">
        <v>124</v>
      </c>
      <c r="D8" s="4" t="s">
        <v>14</v>
      </c>
      <c r="E8" s="7" t="s">
        <v>81</v>
      </c>
      <c r="F8" s="11">
        <v>29600000</v>
      </c>
      <c r="G8" s="4" t="s">
        <v>125</v>
      </c>
      <c r="H8" s="5">
        <v>1022944282</v>
      </c>
      <c r="I8" s="6"/>
      <c r="J8" s="9">
        <v>41663</v>
      </c>
      <c r="K8" s="46">
        <v>41667</v>
      </c>
      <c r="L8" s="10">
        <v>240</v>
      </c>
      <c r="M8" s="43">
        <v>41908</v>
      </c>
      <c r="N8" s="109">
        <v>41909</v>
      </c>
      <c r="O8" s="10">
        <v>120</v>
      </c>
      <c r="P8" s="31">
        <v>42031</v>
      </c>
      <c r="Q8" s="11">
        <v>14800000</v>
      </c>
      <c r="R8" s="11">
        <f>F8+Q8</f>
        <v>44400000</v>
      </c>
      <c r="S8" s="10">
        <v>28</v>
      </c>
      <c r="T8" s="51" t="s">
        <v>82</v>
      </c>
      <c r="U8" s="4" t="s">
        <v>121</v>
      </c>
      <c r="V8" s="21" t="s">
        <v>122</v>
      </c>
      <c r="W8" s="20" t="s">
        <v>587</v>
      </c>
      <c r="X8" s="19" t="s">
        <v>543</v>
      </c>
      <c r="Y8" s="108">
        <f t="shared" si="0"/>
        <v>42031</v>
      </c>
      <c r="Z8" s="108">
        <v>42383</v>
      </c>
    </row>
    <row r="9" spans="1:26" s="24" customFormat="1" ht="72" customHeight="1" x14ac:dyDescent="0.2">
      <c r="A9" s="16">
        <v>5</v>
      </c>
      <c r="B9" s="22" t="s">
        <v>126</v>
      </c>
      <c r="C9" s="4" t="s">
        <v>127</v>
      </c>
      <c r="D9" s="4" t="s">
        <v>14</v>
      </c>
      <c r="E9" s="7" t="s">
        <v>81</v>
      </c>
      <c r="F9" s="11">
        <v>8000000</v>
      </c>
      <c r="G9" s="4" t="s">
        <v>128</v>
      </c>
      <c r="H9" s="5">
        <v>37321868</v>
      </c>
      <c r="I9" s="6"/>
      <c r="J9" s="9">
        <v>41663</v>
      </c>
      <c r="K9" s="46">
        <v>41668</v>
      </c>
      <c r="L9" s="10">
        <v>60</v>
      </c>
      <c r="M9" s="43">
        <v>41726</v>
      </c>
      <c r="N9" s="109"/>
      <c r="O9" s="9"/>
      <c r="P9" s="9">
        <f>M9</f>
        <v>41726</v>
      </c>
      <c r="Q9" s="10"/>
      <c r="R9" s="11">
        <f>F9</f>
        <v>8000000</v>
      </c>
      <c r="S9" s="10">
        <v>27</v>
      </c>
      <c r="T9" s="51" t="s">
        <v>82</v>
      </c>
      <c r="U9" s="4" t="s">
        <v>31</v>
      </c>
      <c r="V9" s="21" t="s">
        <v>30</v>
      </c>
      <c r="W9" s="20" t="s">
        <v>75</v>
      </c>
      <c r="X9" s="34" t="s">
        <v>544</v>
      </c>
      <c r="Y9" s="108">
        <f t="shared" si="0"/>
        <v>41726</v>
      </c>
      <c r="Z9" s="108"/>
    </row>
    <row r="10" spans="1:26" s="24" customFormat="1" ht="89.25" customHeight="1" x14ac:dyDescent="0.2">
      <c r="A10" s="16">
        <v>6</v>
      </c>
      <c r="B10" s="22" t="s">
        <v>129</v>
      </c>
      <c r="C10" s="4" t="s">
        <v>130</v>
      </c>
      <c r="D10" s="4" t="s">
        <v>14</v>
      </c>
      <c r="E10" s="7" t="s">
        <v>81</v>
      </c>
      <c r="F10" s="11">
        <v>48000000</v>
      </c>
      <c r="G10" s="4" t="s">
        <v>131</v>
      </c>
      <c r="H10" s="5">
        <v>51596476</v>
      </c>
      <c r="I10" s="6"/>
      <c r="J10" s="9">
        <v>41663</v>
      </c>
      <c r="K10" s="46">
        <v>41663</v>
      </c>
      <c r="L10" s="10">
        <v>180</v>
      </c>
      <c r="M10" s="43">
        <v>41844</v>
      </c>
      <c r="N10" s="109"/>
      <c r="O10" s="9"/>
      <c r="P10" s="9">
        <f>M10</f>
        <v>41844</v>
      </c>
      <c r="Q10" s="10"/>
      <c r="R10" s="11">
        <f>F10</f>
        <v>48000000</v>
      </c>
      <c r="S10" s="10">
        <v>34</v>
      </c>
      <c r="T10" s="51" t="s">
        <v>82</v>
      </c>
      <c r="U10" s="4" t="s">
        <v>132</v>
      </c>
      <c r="V10" s="21" t="s">
        <v>66</v>
      </c>
      <c r="W10" s="20" t="s">
        <v>75</v>
      </c>
      <c r="X10" s="19" t="s">
        <v>543</v>
      </c>
      <c r="Y10" s="108">
        <f t="shared" si="0"/>
        <v>41844</v>
      </c>
      <c r="Z10" s="108"/>
    </row>
    <row r="11" spans="1:26" s="24" customFormat="1" ht="89.25" x14ac:dyDescent="0.2">
      <c r="A11" s="16">
        <v>7</v>
      </c>
      <c r="B11" s="22" t="s">
        <v>133</v>
      </c>
      <c r="C11" s="4" t="s">
        <v>134</v>
      </c>
      <c r="D11" s="4" t="s">
        <v>14</v>
      </c>
      <c r="E11" s="7" t="s">
        <v>81</v>
      </c>
      <c r="F11" s="11">
        <v>40000000</v>
      </c>
      <c r="G11" s="4" t="s">
        <v>135</v>
      </c>
      <c r="H11" s="5">
        <v>79791538</v>
      </c>
      <c r="I11" s="6"/>
      <c r="J11" s="9">
        <v>41663</v>
      </c>
      <c r="K11" s="46">
        <v>41669</v>
      </c>
      <c r="L11" s="10">
        <v>240</v>
      </c>
      <c r="M11" s="43">
        <v>41912</v>
      </c>
      <c r="N11" s="109"/>
      <c r="O11" s="9"/>
      <c r="P11" s="9">
        <f>M11</f>
        <v>41912</v>
      </c>
      <c r="Q11" s="10"/>
      <c r="R11" s="11">
        <f>F11</f>
        <v>40000000</v>
      </c>
      <c r="S11" s="10">
        <v>29</v>
      </c>
      <c r="T11" s="51" t="s">
        <v>82</v>
      </c>
      <c r="U11" s="21" t="s">
        <v>65</v>
      </c>
      <c r="V11" s="21" t="s">
        <v>64</v>
      </c>
      <c r="W11" s="20" t="s">
        <v>75</v>
      </c>
      <c r="X11" s="19" t="s">
        <v>543</v>
      </c>
      <c r="Y11" s="108">
        <f t="shared" si="0"/>
        <v>41912</v>
      </c>
      <c r="Z11" s="108"/>
    </row>
    <row r="12" spans="1:26" s="24" customFormat="1" ht="74.25" customHeight="1" x14ac:dyDescent="0.2">
      <c r="A12" s="16">
        <v>8</v>
      </c>
      <c r="B12" s="22" t="s">
        <v>136</v>
      </c>
      <c r="C12" s="4" t="s">
        <v>137</v>
      </c>
      <c r="D12" s="4" t="s">
        <v>14</v>
      </c>
      <c r="E12" s="7" t="s">
        <v>81</v>
      </c>
      <c r="F12" s="11">
        <v>6333600</v>
      </c>
      <c r="G12" s="4" t="s">
        <v>138</v>
      </c>
      <c r="H12" s="5">
        <v>860049921</v>
      </c>
      <c r="I12" s="6">
        <v>0</v>
      </c>
      <c r="J12" s="9">
        <v>41663</v>
      </c>
      <c r="K12" s="46">
        <v>41680</v>
      </c>
      <c r="L12" s="10" t="s">
        <v>139</v>
      </c>
      <c r="M12" s="43">
        <v>41761</v>
      </c>
      <c r="N12" s="109"/>
      <c r="O12" s="9"/>
      <c r="P12" s="9">
        <f>M12</f>
        <v>41761</v>
      </c>
      <c r="Q12" s="10"/>
      <c r="R12" s="11">
        <f>F12</f>
        <v>6333600</v>
      </c>
      <c r="S12" s="10">
        <v>30</v>
      </c>
      <c r="T12" s="51" t="s">
        <v>82</v>
      </c>
      <c r="U12" s="4" t="s">
        <v>40</v>
      </c>
      <c r="V12" s="21" t="s">
        <v>41</v>
      </c>
      <c r="W12" s="20" t="s">
        <v>75</v>
      </c>
      <c r="X12" s="19" t="s">
        <v>542</v>
      </c>
      <c r="Y12" s="108">
        <f t="shared" si="0"/>
        <v>41761</v>
      </c>
      <c r="Z12" s="108"/>
    </row>
    <row r="13" spans="1:26" s="24" customFormat="1" ht="102" x14ac:dyDescent="0.2">
      <c r="A13" s="16">
        <v>9</v>
      </c>
      <c r="B13" s="22" t="s">
        <v>140</v>
      </c>
      <c r="C13" s="4" t="s">
        <v>141</v>
      </c>
      <c r="D13" s="4" t="s">
        <v>14</v>
      </c>
      <c r="E13" s="7" t="s">
        <v>81</v>
      </c>
      <c r="F13" s="11">
        <v>24000000</v>
      </c>
      <c r="G13" s="4" t="s">
        <v>68</v>
      </c>
      <c r="H13" s="5">
        <v>13495039</v>
      </c>
      <c r="I13" s="6"/>
      <c r="J13" s="9">
        <v>41663</v>
      </c>
      <c r="K13" s="46">
        <v>41669</v>
      </c>
      <c r="L13" s="10">
        <v>120</v>
      </c>
      <c r="M13" s="43">
        <v>41788</v>
      </c>
      <c r="N13" s="109">
        <v>41789</v>
      </c>
      <c r="O13" s="10">
        <v>60</v>
      </c>
      <c r="P13" s="43">
        <v>41848</v>
      </c>
      <c r="Q13" s="11">
        <v>12000000</v>
      </c>
      <c r="R13" s="11">
        <f>F13+Q13</f>
        <v>36000000</v>
      </c>
      <c r="S13" s="10">
        <v>33</v>
      </c>
      <c r="T13" s="51" t="s">
        <v>82</v>
      </c>
      <c r="U13" s="4" t="s">
        <v>49</v>
      </c>
      <c r="V13" s="21" t="s">
        <v>48</v>
      </c>
      <c r="W13" s="20" t="s">
        <v>75</v>
      </c>
      <c r="X13" s="19" t="s">
        <v>543</v>
      </c>
      <c r="Y13" s="108">
        <f t="shared" si="0"/>
        <v>41848</v>
      </c>
      <c r="Z13" s="108"/>
    </row>
    <row r="14" spans="1:26" s="24" customFormat="1" ht="51" x14ac:dyDescent="0.2">
      <c r="A14" s="16">
        <v>10</v>
      </c>
      <c r="B14" s="22" t="s">
        <v>142</v>
      </c>
      <c r="C14" s="4" t="s">
        <v>143</v>
      </c>
      <c r="D14" s="4" t="s">
        <v>14</v>
      </c>
      <c r="E14" s="7" t="s">
        <v>81</v>
      </c>
      <c r="F14" s="11">
        <v>15000000</v>
      </c>
      <c r="G14" s="4" t="s">
        <v>144</v>
      </c>
      <c r="H14" s="5">
        <v>80814614</v>
      </c>
      <c r="I14" s="6"/>
      <c r="J14" s="9">
        <v>41663</v>
      </c>
      <c r="K14" s="46">
        <v>41670</v>
      </c>
      <c r="L14" s="10">
        <v>90</v>
      </c>
      <c r="M14" s="43">
        <v>41759</v>
      </c>
      <c r="N14" s="109">
        <v>41760</v>
      </c>
      <c r="O14" s="10">
        <v>45</v>
      </c>
      <c r="P14" s="43">
        <v>41805</v>
      </c>
      <c r="Q14" s="45">
        <v>7500000</v>
      </c>
      <c r="R14" s="11">
        <f>F14+Q14</f>
        <v>22500000</v>
      </c>
      <c r="S14" s="10">
        <v>31</v>
      </c>
      <c r="T14" s="51" t="s">
        <v>82</v>
      </c>
      <c r="U14" s="4" t="s">
        <v>20</v>
      </c>
      <c r="V14" s="17" t="s">
        <v>19</v>
      </c>
      <c r="W14" s="20" t="s">
        <v>75</v>
      </c>
      <c r="X14" s="19" t="s">
        <v>543</v>
      </c>
      <c r="Y14" s="108">
        <f t="shared" si="0"/>
        <v>41805</v>
      </c>
      <c r="Z14" s="108"/>
    </row>
    <row r="15" spans="1:26" s="24" customFormat="1" ht="102" x14ac:dyDescent="0.2">
      <c r="A15" s="16" t="s">
        <v>556</v>
      </c>
      <c r="B15" s="22" t="s">
        <v>145</v>
      </c>
      <c r="C15" s="4" t="s">
        <v>146</v>
      </c>
      <c r="D15" s="4" t="s">
        <v>14</v>
      </c>
      <c r="E15" s="7" t="s">
        <v>81</v>
      </c>
      <c r="F15" s="11">
        <v>24000000</v>
      </c>
      <c r="G15" s="4" t="s">
        <v>67</v>
      </c>
      <c r="H15" s="5">
        <v>46676852</v>
      </c>
      <c r="I15" s="6"/>
      <c r="J15" s="9">
        <v>41663</v>
      </c>
      <c r="K15" s="46">
        <v>41669</v>
      </c>
      <c r="L15" s="10">
        <v>120</v>
      </c>
      <c r="M15" s="43">
        <v>41788</v>
      </c>
      <c r="N15" s="109">
        <v>41789</v>
      </c>
      <c r="O15" s="10">
        <v>60</v>
      </c>
      <c r="P15" s="43">
        <v>41848</v>
      </c>
      <c r="Q15" s="11">
        <v>12000000</v>
      </c>
      <c r="R15" s="11">
        <f>F15+Q15</f>
        <v>36000000</v>
      </c>
      <c r="S15" s="10">
        <v>32</v>
      </c>
      <c r="T15" s="51" t="s">
        <v>82</v>
      </c>
      <c r="U15" s="4" t="s">
        <v>49</v>
      </c>
      <c r="V15" s="21" t="s">
        <v>48</v>
      </c>
      <c r="W15" s="20" t="s">
        <v>75</v>
      </c>
      <c r="X15" s="19" t="s">
        <v>543</v>
      </c>
      <c r="Y15" s="108">
        <f t="shared" si="0"/>
        <v>41848</v>
      </c>
      <c r="Z15" s="108"/>
    </row>
    <row r="16" spans="1:26" s="24" customFormat="1" ht="54.75" customHeight="1" x14ac:dyDescent="0.2">
      <c r="A16" s="14">
        <v>12</v>
      </c>
      <c r="B16" s="10" t="s">
        <v>147</v>
      </c>
      <c r="C16" s="4" t="s">
        <v>148</v>
      </c>
      <c r="D16" s="4" t="s">
        <v>17</v>
      </c>
      <c r="E16" s="7" t="s">
        <v>81</v>
      </c>
      <c r="F16" s="11">
        <v>26800000</v>
      </c>
      <c r="G16" s="4" t="s">
        <v>149</v>
      </c>
      <c r="H16" s="5">
        <v>830509981</v>
      </c>
      <c r="I16" s="6">
        <v>8</v>
      </c>
      <c r="J16" s="9">
        <v>41680</v>
      </c>
      <c r="K16" s="9">
        <v>41684</v>
      </c>
      <c r="L16" s="10">
        <v>270</v>
      </c>
      <c r="M16" s="9">
        <v>41956</v>
      </c>
      <c r="N16" s="109"/>
      <c r="O16" s="9"/>
      <c r="P16" s="9">
        <f>M16</f>
        <v>41956</v>
      </c>
      <c r="Q16" s="10"/>
      <c r="R16" s="11">
        <f t="shared" ref="R16:R22" si="1">F16</f>
        <v>26800000</v>
      </c>
      <c r="S16" s="111">
        <v>54</v>
      </c>
      <c r="T16" s="51" t="s">
        <v>82</v>
      </c>
      <c r="U16" s="4" t="s">
        <v>150</v>
      </c>
      <c r="V16" s="12" t="s">
        <v>21</v>
      </c>
      <c r="W16" s="20" t="s">
        <v>75</v>
      </c>
      <c r="X16" s="19" t="s">
        <v>542</v>
      </c>
      <c r="Y16" s="108">
        <f t="shared" si="0"/>
        <v>41956</v>
      </c>
      <c r="Z16" s="108"/>
    </row>
    <row r="17" spans="1:26" s="24" customFormat="1" ht="89.25" x14ac:dyDescent="0.2">
      <c r="A17" s="14">
        <v>13</v>
      </c>
      <c r="B17" s="10" t="s">
        <v>151</v>
      </c>
      <c r="C17" s="4" t="s">
        <v>152</v>
      </c>
      <c r="D17" s="4" t="s">
        <v>17</v>
      </c>
      <c r="E17" s="7" t="s">
        <v>81</v>
      </c>
      <c r="F17" s="11">
        <v>4700000</v>
      </c>
      <c r="G17" s="4" t="s">
        <v>153</v>
      </c>
      <c r="H17" s="5">
        <v>79284479</v>
      </c>
      <c r="I17" s="6"/>
      <c r="J17" s="9">
        <v>41687</v>
      </c>
      <c r="K17" s="9">
        <v>41689</v>
      </c>
      <c r="L17" s="10">
        <v>30</v>
      </c>
      <c r="M17" s="9">
        <v>41718</v>
      </c>
      <c r="N17" s="109"/>
      <c r="O17" s="9"/>
      <c r="P17" s="9">
        <f>M17</f>
        <v>41718</v>
      </c>
      <c r="Q17" s="10"/>
      <c r="R17" s="11">
        <f t="shared" si="1"/>
        <v>4700000</v>
      </c>
      <c r="S17" s="111">
        <v>70</v>
      </c>
      <c r="T17" s="51" t="s">
        <v>82</v>
      </c>
      <c r="U17" s="4" t="s">
        <v>20</v>
      </c>
      <c r="V17" s="17" t="s">
        <v>19</v>
      </c>
      <c r="W17" s="20" t="s">
        <v>587</v>
      </c>
      <c r="X17" s="34" t="s">
        <v>543</v>
      </c>
      <c r="Y17" s="108">
        <f t="shared" si="0"/>
        <v>41718</v>
      </c>
      <c r="Z17" s="108">
        <v>41849</v>
      </c>
    </row>
    <row r="18" spans="1:26" s="24" customFormat="1" ht="51" x14ac:dyDescent="0.2">
      <c r="A18" s="14">
        <v>14</v>
      </c>
      <c r="B18" s="10" t="s">
        <v>154</v>
      </c>
      <c r="C18" s="4" t="s">
        <v>155</v>
      </c>
      <c r="D18" s="4" t="s">
        <v>17</v>
      </c>
      <c r="E18" s="7" t="s">
        <v>551</v>
      </c>
      <c r="F18" s="11">
        <v>7997895</v>
      </c>
      <c r="G18" s="4" t="s">
        <v>156</v>
      </c>
      <c r="H18" s="19">
        <v>800031626</v>
      </c>
      <c r="I18" s="6">
        <v>5</v>
      </c>
      <c r="J18" s="9">
        <v>41691</v>
      </c>
      <c r="K18" s="9">
        <v>41701</v>
      </c>
      <c r="L18" s="10" t="s">
        <v>157</v>
      </c>
      <c r="M18" s="9">
        <v>41712</v>
      </c>
      <c r="N18" s="109"/>
      <c r="O18" s="9"/>
      <c r="P18" s="9">
        <f>M18</f>
        <v>41712</v>
      </c>
      <c r="Q18" s="10"/>
      <c r="R18" s="11">
        <f t="shared" si="1"/>
        <v>7997895</v>
      </c>
      <c r="S18" s="111">
        <v>75</v>
      </c>
      <c r="T18" s="55" t="s">
        <v>117</v>
      </c>
      <c r="U18" s="4" t="s">
        <v>158</v>
      </c>
      <c r="V18" s="12" t="s">
        <v>21</v>
      </c>
      <c r="W18" s="20" t="s">
        <v>587</v>
      </c>
      <c r="X18" s="19" t="s">
        <v>542</v>
      </c>
      <c r="Y18" s="108">
        <f t="shared" si="0"/>
        <v>41712</v>
      </c>
      <c r="Z18" s="108">
        <v>41829</v>
      </c>
    </row>
    <row r="19" spans="1:26" s="24" customFormat="1" ht="165.75" x14ac:dyDescent="0.2">
      <c r="A19" s="14">
        <v>15</v>
      </c>
      <c r="B19" s="10" t="s">
        <v>159</v>
      </c>
      <c r="C19" s="4" t="s">
        <v>160</v>
      </c>
      <c r="D19" s="4" t="s">
        <v>17</v>
      </c>
      <c r="E19" s="7" t="s">
        <v>81</v>
      </c>
      <c r="F19" s="11">
        <v>11297240</v>
      </c>
      <c r="G19" s="4" t="s">
        <v>161</v>
      </c>
      <c r="H19" s="19">
        <v>860012336</v>
      </c>
      <c r="I19" s="6">
        <v>1</v>
      </c>
      <c r="J19" s="9">
        <v>41691</v>
      </c>
      <c r="K19" s="9">
        <v>41704</v>
      </c>
      <c r="L19" s="10">
        <v>60</v>
      </c>
      <c r="M19" s="9">
        <v>41764</v>
      </c>
      <c r="N19" s="109">
        <v>41765</v>
      </c>
      <c r="O19" s="10">
        <v>60</v>
      </c>
      <c r="P19" s="9">
        <v>41825</v>
      </c>
      <c r="Q19" s="10"/>
      <c r="R19" s="11">
        <f t="shared" si="1"/>
        <v>11297240</v>
      </c>
      <c r="S19" s="111">
        <v>76</v>
      </c>
      <c r="T19" s="56" t="s">
        <v>162</v>
      </c>
      <c r="U19" s="4" t="s">
        <v>163</v>
      </c>
      <c r="V19" s="12" t="s">
        <v>164</v>
      </c>
      <c r="W19" s="20" t="s">
        <v>75</v>
      </c>
      <c r="X19" s="19" t="s">
        <v>542</v>
      </c>
      <c r="Y19" s="108">
        <f t="shared" si="0"/>
        <v>41825</v>
      </c>
      <c r="Z19" s="108"/>
    </row>
    <row r="20" spans="1:26" s="24" customFormat="1" ht="102" x14ac:dyDescent="0.2">
      <c r="A20" s="14">
        <v>16</v>
      </c>
      <c r="B20" s="10" t="s">
        <v>165</v>
      </c>
      <c r="C20" s="4" t="s">
        <v>166</v>
      </c>
      <c r="D20" s="4" t="s">
        <v>17</v>
      </c>
      <c r="E20" s="7" t="s">
        <v>551</v>
      </c>
      <c r="F20" s="11">
        <v>18899996</v>
      </c>
      <c r="G20" s="4" t="s">
        <v>167</v>
      </c>
      <c r="H20" s="19">
        <v>79482458</v>
      </c>
      <c r="I20" s="6">
        <v>4</v>
      </c>
      <c r="J20" s="9">
        <v>41697</v>
      </c>
      <c r="K20" s="9">
        <v>41709</v>
      </c>
      <c r="L20" s="10">
        <v>20</v>
      </c>
      <c r="M20" s="9">
        <v>41728</v>
      </c>
      <c r="N20" s="109">
        <v>41729</v>
      </c>
      <c r="O20" s="10">
        <v>30</v>
      </c>
      <c r="P20" s="46">
        <v>41758</v>
      </c>
      <c r="Q20" s="10"/>
      <c r="R20" s="11">
        <f t="shared" si="1"/>
        <v>18899996</v>
      </c>
      <c r="S20" s="111">
        <v>81</v>
      </c>
      <c r="T20" s="42" t="s">
        <v>85</v>
      </c>
      <c r="U20" s="4" t="s">
        <v>20</v>
      </c>
      <c r="V20" s="17" t="s">
        <v>19</v>
      </c>
      <c r="W20" s="20" t="s">
        <v>75</v>
      </c>
      <c r="X20" s="19" t="s">
        <v>542</v>
      </c>
      <c r="Y20" s="108">
        <f t="shared" si="0"/>
        <v>41758</v>
      </c>
      <c r="Z20" s="108"/>
    </row>
    <row r="21" spans="1:26" s="24" customFormat="1" ht="102" x14ac:dyDescent="0.2">
      <c r="A21" s="16">
        <v>17</v>
      </c>
      <c r="B21" s="22" t="s">
        <v>168</v>
      </c>
      <c r="C21" s="4" t="s">
        <v>169</v>
      </c>
      <c r="D21" s="4" t="s">
        <v>17</v>
      </c>
      <c r="E21" s="2" t="s">
        <v>77</v>
      </c>
      <c r="F21" s="11">
        <v>24684800</v>
      </c>
      <c r="G21" s="4" t="s">
        <v>170</v>
      </c>
      <c r="H21" s="13">
        <v>900375840</v>
      </c>
      <c r="I21" s="33">
        <v>4</v>
      </c>
      <c r="J21" s="9">
        <v>41716</v>
      </c>
      <c r="K21" s="9">
        <v>41726</v>
      </c>
      <c r="L21" s="10">
        <v>45</v>
      </c>
      <c r="M21" s="43">
        <v>41771</v>
      </c>
      <c r="N21" s="109">
        <v>41772</v>
      </c>
      <c r="O21" s="10">
        <v>21</v>
      </c>
      <c r="P21" s="43">
        <v>41803</v>
      </c>
      <c r="Q21" s="10"/>
      <c r="R21" s="11">
        <f t="shared" si="1"/>
        <v>24684800</v>
      </c>
      <c r="S21" s="10">
        <v>116</v>
      </c>
      <c r="T21" s="42" t="s">
        <v>85</v>
      </c>
      <c r="U21" s="4" t="s">
        <v>20</v>
      </c>
      <c r="V21" s="17" t="s">
        <v>19</v>
      </c>
      <c r="W21" s="20" t="s">
        <v>75</v>
      </c>
      <c r="X21" s="19" t="s">
        <v>542</v>
      </c>
      <c r="Y21" s="108">
        <f t="shared" si="0"/>
        <v>41803</v>
      </c>
      <c r="Z21" s="108"/>
    </row>
    <row r="22" spans="1:26" s="54" customFormat="1" ht="153" x14ac:dyDescent="0.2">
      <c r="A22" s="16">
        <v>18</v>
      </c>
      <c r="B22" s="22" t="s">
        <v>171</v>
      </c>
      <c r="C22" s="4" t="s">
        <v>172</v>
      </c>
      <c r="D22" s="4" t="s">
        <v>17</v>
      </c>
      <c r="E22" s="7" t="s">
        <v>81</v>
      </c>
      <c r="F22" s="11">
        <v>12433479</v>
      </c>
      <c r="G22" s="4" t="s">
        <v>173</v>
      </c>
      <c r="H22" s="13">
        <v>900711535</v>
      </c>
      <c r="I22" s="33">
        <v>4</v>
      </c>
      <c r="J22" s="9">
        <v>41724</v>
      </c>
      <c r="K22" s="9">
        <v>41730</v>
      </c>
      <c r="L22" s="10">
        <v>300</v>
      </c>
      <c r="M22" s="43">
        <v>42035</v>
      </c>
      <c r="N22" s="121"/>
      <c r="O22" s="43"/>
      <c r="P22" s="43">
        <f>M22</f>
        <v>42035</v>
      </c>
      <c r="Q22" s="10"/>
      <c r="R22" s="11">
        <f t="shared" si="1"/>
        <v>12433479</v>
      </c>
      <c r="S22" s="10">
        <v>10</v>
      </c>
      <c r="T22" s="55" t="s">
        <v>174</v>
      </c>
      <c r="U22" s="21" t="s">
        <v>118</v>
      </c>
      <c r="V22" s="21" t="s">
        <v>88</v>
      </c>
      <c r="W22" s="20" t="s">
        <v>587</v>
      </c>
      <c r="X22" s="19" t="s">
        <v>542</v>
      </c>
      <c r="Y22" s="108">
        <f t="shared" si="0"/>
        <v>42035</v>
      </c>
      <c r="Z22" s="108">
        <v>42153</v>
      </c>
    </row>
    <row r="23" spans="1:26" s="24" customFormat="1" ht="76.5" x14ac:dyDescent="0.2">
      <c r="A23" s="14">
        <v>19</v>
      </c>
      <c r="B23" s="12" t="s">
        <v>175</v>
      </c>
      <c r="C23" s="4" t="s">
        <v>176</v>
      </c>
      <c r="D23" s="4" t="s">
        <v>17</v>
      </c>
      <c r="E23" s="7" t="s">
        <v>81</v>
      </c>
      <c r="F23" s="11">
        <v>3940000</v>
      </c>
      <c r="G23" s="30" t="s">
        <v>177</v>
      </c>
      <c r="H23" s="13">
        <v>900425485</v>
      </c>
      <c r="I23" s="6">
        <v>8</v>
      </c>
      <c r="J23" s="9">
        <v>41732</v>
      </c>
      <c r="K23" s="9">
        <v>41739</v>
      </c>
      <c r="L23" s="10">
        <v>270</v>
      </c>
      <c r="M23" s="9">
        <v>42013</v>
      </c>
      <c r="N23" s="121"/>
      <c r="O23" s="10">
        <v>120</v>
      </c>
      <c r="P23" s="43">
        <v>42133</v>
      </c>
      <c r="Q23" s="11">
        <v>1751108</v>
      </c>
      <c r="R23" s="11">
        <f>F23+Q23</f>
        <v>5691108</v>
      </c>
      <c r="S23" s="111">
        <v>13</v>
      </c>
      <c r="T23" s="55" t="s">
        <v>178</v>
      </c>
      <c r="U23" s="4" t="s">
        <v>179</v>
      </c>
      <c r="V23" s="12" t="s">
        <v>88</v>
      </c>
      <c r="W23" s="20" t="s">
        <v>75</v>
      </c>
      <c r="X23" s="19" t="s">
        <v>542</v>
      </c>
      <c r="Y23" s="108">
        <f>P23</f>
        <v>42133</v>
      </c>
      <c r="Z23" s="108"/>
    </row>
    <row r="24" spans="1:26" s="24" customFormat="1" ht="63.75" x14ac:dyDescent="0.2">
      <c r="A24" s="14">
        <v>20</v>
      </c>
      <c r="B24" s="12" t="s">
        <v>180</v>
      </c>
      <c r="C24" s="34" t="s">
        <v>181</v>
      </c>
      <c r="D24" s="4" t="s">
        <v>17</v>
      </c>
      <c r="E24" s="7" t="s">
        <v>81</v>
      </c>
      <c r="F24" s="11">
        <v>1000000</v>
      </c>
      <c r="G24" s="30" t="s">
        <v>182</v>
      </c>
      <c r="H24" s="13">
        <v>800108095</v>
      </c>
      <c r="I24" s="6">
        <v>7</v>
      </c>
      <c r="J24" s="9">
        <v>41732</v>
      </c>
      <c r="K24" s="9">
        <v>41750</v>
      </c>
      <c r="L24" s="10">
        <v>8</v>
      </c>
      <c r="M24" s="9">
        <v>41757</v>
      </c>
      <c r="N24" s="109"/>
      <c r="O24" s="9"/>
      <c r="P24" s="43">
        <f>M24</f>
        <v>41757</v>
      </c>
      <c r="Q24" s="10"/>
      <c r="R24" s="11">
        <f>F24</f>
        <v>1000000</v>
      </c>
      <c r="S24" s="111">
        <v>134</v>
      </c>
      <c r="T24" s="51" t="s">
        <v>82</v>
      </c>
      <c r="U24" s="4" t="s">
        <v>20</v>
      </c>
      <c r="V24" s="17" t="s">
        <v>19</v>
      </c>
      <c r="W24" s="20" t="s">
        <v>75</v>
      </c>
      <c r="X24" s="19" t="s">
        <v>542</v>
      </c>
      <c r="Y24" s="108">
        <f t="shared" ref="Y24:Y29" si="2">P24</f>
        <v>41757</v>
      </c>
      <c r="Z24" s="108"/>
    </row>
    <row r="25" spans="1:26" s="44" customFormat="1" ht="76.5" x14ac:dyDescent="0.2">
      <c r="A25" s="14">
        <v>21</v>
      </c>
      <c r="B25" s="4" t="s">
        <v>183</v>
      </c>
      <c r="C25" s="4" t="s">
        <v>184</v>
      </c>
      <c r="D25" s="4" t="s">
        <v>17</v>
      </c>
      <c r="E25" s="2" t="s">
        <v>552</v>
      </c>
      <c r="F25" s="11">
        <v>12052214</v>
      </c>
      <c r="G25" s="30" t="s">
        <v>42</v>
      </c>
      <c r="H25" s="13" t="s">
        <v>185</v>
      </c>
      <c r="I25" s="6">
        <v>1</v>
      </c>
      <c r="J25" s="9">
        <v>41733</v>
      </c>
      <c r="K25" s="9">
        <v>41738</v>
      </c>
      <c r="L25" s="10">
        <v>300</v>
      </c>
      <c r="M25" s="9">
        <v>42043</v>
      </c>
      <c r="N25" s="109">
        <v>42044</v>
      </c>
      <c r="O25" s="27">
        <v>120</v>
      </c>
      <c r="P25" s="43">
        <v>42163</v>
      </c>
      <c r="Q25" s="57"/>
      <c r="R25" s="11">
        <f>F25</f>
        <v>12052214</v>
      </c>
      <c r="S25" s="111">
        <v>138</v>
      </c>
      <c r="T25" s="55" t="s">
        <v>186</v>
      </c>
      <c r="U25" s="4" t="s">
        <v>20</v>
      </c>
      <c r="V25" s="17" t="s">
        <v>19</v>
      </c>
      <c r="W25" s="20" t="s">
        <v>75</v>
      </c>
      <c r="X25" s="19" t="s">
        <v>542</v>
      </c>
      <c r="Y25" s="108">
        <f t="shared" si="2"/>
        <v>42163</v>
      </c>
      <c r="Z25" s="108"/>
    </row>
    <row r="26" spans="1:26" s="44" customFormat="1" ht="51" x14ac:dyDescent="0.2">
      <c r="A26" s="14">
        <v>22</v>
      </c>
      <c r="B26" s="4" t="s">
        <v>187</v>
      </c>
      <c r="C26" s="4" t="s">
        <v>188</v>
      </c>
      <c r="D26" s="4" t="s">
        <v>17</v>
      </c>
      <c r="E26" s="7" t="s">
        <v>81</v>
      </c>
      <c r="F26" s="45">
        <v>3108800</v>
      </c>
      <c r="G26" s="30" t="s">
        <v>189</v>
      </c>
      <c r="H26" s="13">
        <v>860533081</v>
      </c>
      <c r="I26" s="6">
        <v>4</v>
      </c>
      <c r="J26" s="9">
        <v>41738</v>
      </c>
      <c r="K26" s="9">
        <v>41764</v>
      </c>
      <c r="L26" s="10" t="s">
        <v>157</v>
      </c>
      <c r="M26" s="9">
        <v>41775</v>
      </c>
      <c r="N26" s="109"/>
      <c r="O26" s="32"/>
      <c r="P26" s="43">
        <f>M26</f>
        <v>41775</v>
      </c>
      <c r="Q26" s="10"/>
      <c r="R26" s="11">
        <f>F26</f>
        <v>3108800</v>
      </c>
      <c r="S26" s="111">
        <v>150</v>
      </c>
      <c r="T26" s="55" t="s">
        <v>117</v>
      </c>
      <c r="U26" s="4" t="s">
        <v>150</v>
      </c>
      <c r="V26" s="12" t="s">
        <v>21</v>
      </c>
      <c r="W26" s="20" t="s">
        <v>587</v>
      </c>
      <c r="X26" s="19" t="s">
        <v>542</v>
      </c>
      <c r="Y26" s="108">
        <f t="shared" si="2"/>
        <v>41775</v>
      </c>
      <c r="Z26" s="108">
        <v>41822</v>
      </c>
    </row>
    <row r="27" spans="1:26" s="44" customFormat="1" ht="89.25" x14ac:dyDescent="0.2">
      <c r="A27" s="14">
        <v>23</v>
      </c>
      <c r="B27" s="4" t="s">
        <v>190</v>
      </c>
      <c r="C27" s="4" t="s">
        <v>191</v>
      </c>
      <c r="D27" s="4" t="s">
        <v>17</v>
      </c>
      <c r="E27" s="7" t="s">
        <v>81</v>
      </c>
      <c r="F27" s="45">
        <v>25856200</v>
      </c>
      <c r="G27" s="30" t="s">
        <v>62</v>
      </c>
      <c r="H27" s="13" t="s">
        <v>192</v>
      </c>
      <c r="I27" s="6">
        <v>1</v>
      </c>
      <c r="J27" s="9">
        <v>41750</v>
      </c>
      <c r="K27" s="9">
        <v>41754</v>
      </c>
      <c r="L27" s="10">
        <v>1</v>
      </c>
      <c r="M27" s="9">
        <v>41755</v>
      </c>
      <c r="N27" s="109"/>
      <c r="O27" s="32"/>
      <c r="P27" s="43">
        <f>M27</f>
        <v>41755</v>
      </c>
      <c r="Q27" s="10"/>
      <c r="R27" s="11">
        <f>F27+Q27</f>
        <v>25856200</v>
      </c>
      <c r="S27" s="111">
        <v>152</v>
      </c>
      <c r="T27" s="55" t="s">
        <v>193</v>
      </c>
      <c r="U27" s="4" t="s">
        <v>121</v>
      </c>
      <c r="V27" s="21" t="s">
        <v>122</v>
      </c>
      <c r="W27" s="20" t="s">
        <v>587</v>
      </c>
      <c r="X27" s="19" t="s">
        <v>542</v>
      </c>
      <c r="Y27" s="108">
        <f t="shared" si="2"/>
        <v>41755</v>
      </c>
      <c r="Z27" s="108">
        <v>41779</v>
      </c>
    </row>
    <row r="28" spans="1:26" s="44" customFormat="1" ht="102" x14ac:dyDescent="0.2">
      <c r="A28" s="14">
        <v>24</v>
      </c>
      <c r="B28" s="4" t="s">
        <v>565</v>
      </c>
      <c r="C28" s="4" t="s">
        <v>194</v>
      </c>
      <c r="D28" s="4" t="s">
        <v>17</v>
      </c>
      <c r="E28" s="7" t="s">
        <v>81</v>
      </c>
      <c r="F28" s="45">
        <v>7596960</v>
      </c>
      <c r="G28" s="30" t="s">
        <v>195</v>
      </c>
      <c r="H28" s="13">
        <v>811007601</v>
      </c>
      <c r="I28" s="6">
        <v>0</v>
      </c>
      <c r="J28" s="9">
        <v>41750</v>
      </c>
      <c r="K28" s="9">
        <v>41768</v>
      </c>
      <c r="L28" s="10">
        <v>240</v>
      </c>
      <c r="M28" s="9">
        <v>42012</v>
      </c>
      <c r="N28" s="109">
        <v>42013</v>
      </c>
      <c r="O28" s="27">
        <v>60</v>
      </c>
      <c r="P28" s="43">
        <v>42071</v>
      </c>
      <c r="Q28" s="11">
        <v>1965720</v>
      </c>
      <c r="R28" s="11">
        <f>F28+Q28</f>
        <v>9562680</v>
      </c>
      <c r="S28" s="111">
        <v>149</v>
      </c>
      <c r="T28" s="51" t="s">
        <v>84</v>
      </c>
      <c r="U28" s="4" t="s">
        <v>121</v>
      </c>
      <c r="V28" s="21" t="s">
        <v>122</v>
      </c>
      <c r="W28" s="20" t="s">
        <v>587</v>
      </c>
      <c r="X28" s="19" t="s">
        <v>542</v>
      </c>
      <c r="Y28" s="108">
        <f t="shared" si="2"/>
        <v>42071</v>
      </c>
      <c r="Z28" s="108">
        <v>42410</v>
      </c>
    </row>
    <row r="29" spans="1:26" s="44" customFormat="1" ht="102" x14ac:dyDescent="0.2">
      <c r="A29" s="14">
        <v>25</v>
      </c>
      <c r="B29" s="4" t="s">
        <v>196</v>
      </c>
      <c r="C29" s="4" t="s">
        <v>197</v>
      </c>
      <c r="D29" s="4" t="s">
        <v>17</v>
      </c>
      <c r="E29" s="7" t="s">
        <v>551</v>
      </c>
      <c r="F29" s="45">
        <v>770400</v>
      </c>
      <c r="G29" s="30" t="s">
        <v>198</v>
      </c>
      <c r="H29" s="13">
        <v>17195600</v>
      </c>
      <c r="I29" s="6"/>
      <c r="J29" s="9">
        <v>41758</v>
      </c>
      <c r="K29" s="9">
        <v>41766</v>
      </c>
      <c r="L29" s="10">
        <v>30</v>
      </c>
      <c r="M29" s="9">
        <v>41796</v>
      </c>
      <c r="N29" s="109"/>
      <c r="O29" s="32"/>
      <c r="P29" s="43">
        <f>M29</f>
        <v>41796</v>
      </c>
      <c r="Q29" s="10"/>
      <c r="R29" s="11">
        <f>F29</f>
        <v>770400</v>
      </c>
      <c r="S29" s="111">
        <v>160</v>
      </c>
      <c r="T29" s="42" t="s">
        <v>85</v>
      </c>
      <c r="U29" s="4" t="s">
        <v>20</v>
      </c>
      <c r="V29" s="17" t="s">
        <v>19</v>
      </c>
      <c r="W29" s="20" t="s">
        <v>75</v>
      </c>
      <c r="X29" s="34" t="s">
        <v>544</v>
      </c>
      <c r="Y29" s="108">
        <f t="shared" si="2"/>
        <v>41796</v>
      </c>
      <c r="Z29" s="108"/>
    </row>
    <row r="30" spans="1:26" s="44" customFormat="1" ht="76.5" x14ac:dyDescent="0.2">
      <c r="A30" s="14">
        <v>26</v>
      </c>
      <c r="B30" s="4" t="s">
        <v>199</v>
      </c>
      <c r="C30" s="4" t="s">
        <v>200</v>
      </c>
      <c r="D30" s="4" t="s">
        <v>17</v>
      </c>
      <c r="E30" s="7" t="s">
        <v>551</v>
      </c>
      <c r="F30" s="45">
        <v>7541600</v>
      </c>
      <c r="G30" s="30" t="s">
        <v>101</v>
      </c>
      <c r="H30" s="58" t="s">
        <v>201</v>
      </c>
      <c r="I30" s="6">
        <v>5</v>
      </c>
      <c r="J30" s="9">
        <v>41759</v>
      </c>
      <c r="K30" s="9">
        <v>41765</v>
      </c>
      <c r="L30" s="10">
        <v>300</v>
      </c>
      <c r="M30" s="9">
        <v>42040</v>
      </c>
      <c r="N30" s="121"/>
      <c r="O30" s="32"/>
      <c r="P30" s="43">
        <f>M30</f>
        <v>42040</v>
      </c>
      <c r="Q30" s="10"/>
      <c r="R30" s="11">
        <f>F30</f>
        <v>7541600</v>
      </c>
      <c r="S30" s="111">
        <v>16</v>
      </c>
      <c r="T30" s="55" t="s">
        <v>202</v>
      </c>
      <c r="U30" s="4" t="s">
        <v>179</v>
      </c>
      <c r="V30" s="12" t="s">
        <v>88</v>
      </c>
      <c r="W30" s="20" t="s">
        <v>75</v>
      </c>
      <c r="X30" s="34" t="s">
        <v>542</v>
      </c>
      <c r="Y30" s="116">
        <f>P30</f>
        <v>42040</v>
      </c>
      <c r="Z30" s="108"/>
    </row>
    <row r="31" spans="1:26" s="44" customFormat="1" ht="127.5" x14ac:dyDescent="0.2">
      <c r="A31" s="14">
        <v>27</v>
      </c>
      <c r="B31" s="4" t="s">
        <v>203</v>
      </c>
      <c r="C31" s="4" t="s">
        <v>204</v>
      </c>
      <c r="D31" s="4" t="s">
        <v>63</v>
      </c>
      <c r="E31" s="7" t="s">
        <v>81</v>
      </c>
      <c r="F31" s="45">
        <v>162000000</v>
      </c>
      <c r="G31" s="30" t="s">
        <v>103</v>
      </c>
      <c r="H31" s="13">
        <v>830100940</v>
      </c>
      <c r="I31" s="6">
        <v>9</v>
      </c>
      <c r="J31" s="9">
        <v>41759</v>
      </c>
      <c r="K31" s="9">
        <v>41766</v>
      </c>
      <c r="L31" s="10">
        <v>365</v>
      </c>
      <c r="M31" s="9">
        <v>42130</v>
      </c>
      <c r="N31" s="109">
        <v>42131</v>
      </c>
      <c r="O31" s="27" t="s">
        <v>206</v>
      </c>
      <c r="P31" s="43" t="s">
        <v>207</v>
      </c>
      <c r="Q31" s="11" t="s">
        <v>208</v>
      </c>
      <c r="R31" s="11">
        <f>F31+40000000+18000000+12000000</f>
        <v>232000000</v>
      </c>
      <c r="S31" s="111">
        <v>164</v>
      </c>
      <c r="T31" s="59" t="s">
        <v>205</v>
      </c>
      <c r="U31" s="4" t="s">
        <v>20</v>
      </c>
      <c r="V31" s="17" t="s">
        <v>19</v>
      </c>
      <c r="W31" s="20" t="s">
        <v>75</v>
      </c>
      <c r="X31" s="34" t="s">
        <v>542</v>
      </c>
      <c r="Y31" s="68">
        <v>42262</v>
      </c>
      <c r="Z31" s="108"/>
    </row>
    <row r="32" spans="1:26" s="44" customFormat="1" ht="89.25" x14ac:dyDescent="0.2">
      <c r="A32" s="14">
        <v>28</v>
      </c>
      <c r="B32" s="10" t="s">
        <v>209</v>
      </c>
      <c r="C32" s="40" t="s">
        <v>210</v>
      </c>
      <c r="D32" s="4" t="s">
        <v>17</v>
      </c>
      <c r="E32" s="7" t="s">
        <v>81</v>
      </c>
      <c r="F32" s="11">
        <v>1999000</v>
      </c>
      <c r="G32" s="4" t="s">
        <v>211</v>
      </c>
      <c r="H32" s="15">
        <v>80807003</v>
      </c>
      <c r="I32" s="6">
        <v>8</v>
      </c>
      <c r="J32" s="9">
        <v>41761</v>
      </c>
      <c r="K32" s="9">
        <v>41768</v>
      </c>
      <c r="L32" s="10" t="s">
        <v>43</v>
      </c>
      <c r="M32" s="9">
        <v>41788</v>
      </c>
      <c r="N32" s="109"/>
      <c r="O32" s="9"/>
      <c r="P32" s="43">
        <f>M32</f>
        <v>41788</v>
      </c>
      <c r="Q32" s="10"/>
      <c r="R32" s="11">
        <f t="shared" ref="R32:R45" si="3">F32</f>
        <v>1999000</v>
      </c>
      <c r="S32" s="6">
        <v>167</v>
      </c>
      <c r="T32" s="61" t="s">
        <v>94</v>
      </c>
      <c r="U32" s="4" t="s">
        <v>121</v>
      </c>
      <c r="V32" s="21" t="s">
        <v>122</v>
      </c>
      <c r="W32" s="20" t="s">
        <v>75</v>
      </c>
      <c r="X32" s="34" t="s">
        <v>544</v>
      </c>
      <c r="Y32" s="108">
        <f t="shared" ref="Y32:Y37" si="4">P32</f>
        <v>41788</v>
      </c>
      <c r="Z32" s="108"/>
    </row>
    <row r="33" spans="1:26" s="44" customFormat="1" ht="114.75" x14ac:dyDescent="0.2">
      <c r="A33" s="14">
        <v>29</v>
      </c>
      <c r="B33" s="10" t="s">
        <v>212</v>
      </c>
      <c r="C33" s="4" t="s">
        <v>213</v>
      </c>
      <c r="D33" s="4" t="s">
        <v>63</v>
      </c>
      <c r="E33" s="7" t="s">
        <v>81</v>
      </c>
      <c r="F33" s="11">
        <v>112500000</v>
      </c>
      <c r="G33" s="4" t="s">
        <v>214</v>
      </c>
      <c r="H33" s="19">
        <v>860001022</v>
      </c>
      <c r="I33" s="6">
        <v>7</v>
      </c>
      <c r="J33" s="9">
        <v>41768</v>
      </c>
      <c r="K33" s="9">
        <v>41780</v>
      </c>
      <c r="L33" s="10">
        <v>365</v>
      </c>
      <c r="M33" s="9">
        <v>42144</v>
      </c>
      <c r="N33" s="109"/>
      <c r="O33" s="9"/>
      <c r="P33" s="43">
        <f>M33</f>
        <v>42144</v>
      </c>
      <c r="Q33" s="10"/>
      <c r="R33" s="11">
        <f t="shared" si="3"/>
        <v>112500000</v>
      </c>
      <c r="S33" s="6">
        <v>184</v>
      </c>
      <c r="T33" s="62" t="s">
        <v>93</v>
      </c>
      <c r="U33" s="4" t="s">
        <v>150</v>
      </c>
      <c r="V33" s="12" t="s">
        <v>21</v>
      </c>
      <c r="W33" s="20" t="s">
        <v>75</v>
      </c>
      <c r="X33" s="34" t="s">
        <v>542</v>
      </c>
      <c r="Y33" s="108">
        <f t="shared" si="4"/>
        <v>42144</v>
      </c>
      <c r="Z33" s="108"/>
    </row>
    <row r="34" spans="1:26" s="44" customFormat="1" ht="102" x14ac:dyDescent="0.2">
      <c r="A34" s="14">
        <v>30</v>
      </c>
      <c r="B34" s="10" t="s">
        <v>215</v>
      </c>
      <c r="C34" s="4" t="s">
        <v>216</v>
      </c>
      <c r="D34" s="4" t="s">
        <v>63</v>
      </c>
      <c r="E34" s="2" t="s">
        <v>552</v>
      </c>
      <c r="F34" s="11">
        <v>44989948</v>
      </c>
      <c r="G34" s="4" t="s">
        <v>217</v>
      </c>
      <c r="H34" s="7">
        <v>900475452</v>
      </c>
      <c r="I34" s="6">
        <v>9</v>
      </c>
      <c r="J34" s="9">
        <v>41774</v>
      </c>
      <c r="K34" s="9">
        <v>41781</v>
      </c>
      <c r="L34" s="10">
        <v>240</v>
      </c>
      <c r="M34" s="9">
        <v>42025</v>
      </c>
      <c r="N34" s="109"/>
      <c r="O34" s="9"/>
      <c r="P34" s="43">
        <f>M34</f>
        <v>42025</v>
      </c>
      <c r="Q34" s="10"/>
      <c r="R34" s="11">
        <f t="shared" si="3"/>
        <v>44989948</v>
      </c>
      <c r="S34" s="6">
        <v>189</v>
      </c>
      <c r="T34" s="6" t="s">
        <v>96</v>
      </c>
      <c r="U34" s="4" t="s">
        <v>121</v>
      </c>
      <c r="V34" s="21" t="s">
        <v>122</v>
      </c>
      <c r="W34" s="20" t="s">
        <v>587</v>
      </c>
      <c r="X34" s="34" t="s">
        <v>542</v>
      </c>
      <c r="Y34" s="108">
        <f t="shared" si="4"/>
        <v>42025</v>
      </c>
      <c r="Z34" s="108">
        <v>42093</v>
      </c>
    </row>
    <row r="35" spans="1:26" s="44" customFormat="1" ht="127.5" x14ac:dyDescent="0.2">
      <c r="A35" s="14">
        <v>31</v>
      </c>
      <c r="B35" s="10" t="s">
        <v>218</v>
      </c>
      <c r="C35" s="4" t="s">
        <v>219</v>
      </c>
      <c r="D35" s="4" t="s">
        <v>63</v>
      </c>
      <c r="E35" s="2" t="s">
        <v>552</v>
      </c>
      <c r="F35" s="11">
        <v>44124998</v>
      </c>
      <c r="G35" s="4" t="s">
        <v>220</v>
      </c>
      <c r="H35" s="7">
        <v>900041173</v>
      </c>
      <c r="I35" s="6">
        <v>6</v>
      </c>
      <c r="J35" s="9">
        <v>41775</v>
      </c>
      <c r="K35" s="9">
        <v>41781</v>
      </c>
      <c r="L35" s="10">
        <v>240</v>
      </c>
      <c r="M35" s="9">
        <v>42145</v>
      </c>
      <c r="N35" s="109"/>
      <c r="O35" s="9"/>
      <c r="P35" s="43">
        <f>M35</f>
        <v>42145</v>
      </c>
      <c r="Q35" s="10"/>
      <c r="R35" s="11">
        <f t="shared" si="3"/>
        <v>44124998</v>
      </c>
      <c r="S35" s="6">
        <v>190</v>
      </c>
      <c r="T35" s="6" t="s">
        <v>96</v>
      </c>
      <c r="U35" s="4" t="s">
        <v>121</v>
      </c>
      <c r="V35" s="21" t="s">
        <v>122</v>
      </c>
      <c r="W35" s="20" t="s">
        <v>587</v>
      </c>
      <c r="X35" s="34" t="s">
        <v>542</v>
      </c>
      <c r="Y35" s="108">
        <f t="shared" si="4"/>
        <v>42145</v>
      </c>
      <c r="Z35" s="108">
        <v>42093</v>
      </c>
    </row>
    <row r="36" spans="1:26" s="44" customFormat="1" ht="204" x14ac:dyDescent="0.2">
      <c r="A36" s="14">
        <v>32</v>
      </c>
      <c r="B36" s="10" t="s">
        <v>221</v>
      </c>
      <c r="C36" s="4" t="s">
        <v>222</v>
      </c>
      <c r="D36" s="4" t="s">
        <v>39</v>
      </c>
      <c r="E36" s="7" t="s">
        <v>81</v>
      </c>
      <c r="F36" s="63">
        <v>0</v>
      </c>
      <c r="G36" s="4" t="s">
        <v>223</v>
      </c>
      <c r="H36" s="19">
        <v>800018165</v>
      </c>
      <c r="I36" s="6">
        <v>8</v>
      </c>
      <c r="J36" s="9">
        <v>41778</v>
      </c>
      <c r="K36" s="9">
        <v>41778</v>
      </c>
      <c r="L36" s="10" t="s">
        <v>588</v>
      </c>
      <c r="M36" s="9">
        <v>42142</v>
      </c>
      <c r="N36" s="149" t="s">
        <v>589</v>
      </c>
      <c r="O36" s="27" t="s">
        <v>590</v>
      </c>
      <c r="P36" s="43" t="s">
        <v>591</v>
      </c>
      <c r="Q36" s="10"/>
      <c r="R36" s="11">
        <f t="shared" si="3"/>
        <v>0</v>
      </c>
      <c r="S36" s="6" t="s">
        <v>18</v>
      </c>
      <c r="T36" s="6" t="s">
        <v>18</v>
      </c>
      <c r="U36" s="4" t="s">
        <v>35</v>
      </c>
      <c r="V36" s="4" t="s">
        <v>34</v>
      </c>
      <c r="W36" s="20" t="s">
        <v>83</v>
      </c>
      <c r="X36" s="34" t="s">
        <v>542</v>
      </c>
      <c r="Y36" s="149">
        <v>42635</v>
      </c>
      <c r="Z36" s="108"/>
    </row>
    <row r="37" spans="1:26" s="44" customFormat="1" ht="102" x14ac:dyDescent="0.2">
      <c r="A37" s="14">
        <v>33</v>
      </c>
      <c r="B37" s="10" t="s">
        <v>224</v>
      </c>
      <c r="C37" s="4" t="s">
        <v>225</v>
      </c>
      <c r="D37" s="4" t="s">
        <v>17</v>
      </c>
      <c r="E37" s="7" t="s">
        <v>81</v>
      </c>
      <c r="F37" s="11">
        <v>2494000</v>
      </c>
      <c r="G37" s="4" t="s">
        <v>78</v>
      </c>
      <c r="H37" s="19">
        <v>900154219</v>
      </c>
      <c r="I37" s="6">
        <v>1</v>
      </c>
      <c r="J37" s="9">
        <v>41779</v>
      </c>
      <c r="K37" s="9">
        <v>41786</v>
      </c>
      <c r="L37" s="10" t="s">
        <v>43</v>
      </c>
      <c r="M37" s="9">
        <v>41807</v>
      </c>
      <c r="N37" s="109"/>
      <c r="O37" s="9"/>
      <c r="P37" s="43">
        <f>M37</f>
        <v>41807</v>
      </c>
      <c r="Q37" s="10"/>
      <c r="R37" s="11">
        <f t="shared" si="3"/>
        <v>2494000</v>
      </c>
      <c r="S37" s="6">
        <v>191</v>
      </c>
      <c r="T37" s="42" t="s">
        <v>85</v>
      </c>
      <c r="U37" s="4" t="s">
        <v>20</v>
      </c>
      <c r="V37" s="17" t="s">
        <v>19</v>
      </c>
      <c r="W37" s="20" t="s">
        <v>75</v>
      </c>
      <c r="X37" s="34" t="s">
        <v>542</v>
      </c>
      <c r="Y37" s="108">
        <f t="shared" si="4"/>
        <v>41807</v>
      </c>
      <c r="Z37" s="108"/>
    </row>
    <row r="38" spans="1:26" s="44" customFormat="1" ht="102" x14ac:dyDescent="0.2">
      <c r="A38" s="14">
        <v>34</v>
      </c>
      <c r="B38" s="10" t="s">
        <v>563</v>
      </c>
      <c r="C38" s="4" t="s">
        <v>226</v>
      </c>
      <c r="D38" s="4" t="s">
        <v>17</v>
      </c>
      <c r="E38" s="7" t="s">
        <v>81</v>
      </c>
      <c r="F38" s="11">
        <v>23320000</v>
      </c>
      <c r="G38" s="4" t="s">
        <v>227</v>
      </c>
      <c r="H38" s="19">
        <v>860028971</v>
      </c>
      <c r="I38" s="6">
        <v>9</v>
      </c>
      <c r="J38" s="9">
        <v>41779</v>
      </c>
      <c r="K38" s="9">
        <v>41793</v>
      </c>
      <c r="L38" s="10">
        <v>90</v>
      </c>
      <c r="M38" s="9">
        <v>41884</v>
      </c>
      <c r="N38" s="121"/>
      <c r="O38" s="9"/>
      <c r="P38" s="43">
        <f>M38</f>
        <v>41884</v>
      </c>
      <c r="Q38" s="10"/>
      <c r="R38" s="11">
        <f t="shared" si="3"/>
        <v>23320000</v>
      </c>
      <c r="S38" s="6">
        <v>19</v>
      </c>
      <c r="T38" s="6" t="s">
        <v>162</v>
      </c>
      <c r="U38" s="4" t="s">
        <v>179</v>
      </c>
      <c r="V38" s="12" t="s">
        <v>88</v>
      </c>
      <c r="W38" s="20" t="s">
        <v>587</v>
      </c>
      <c r="X38" s="34" t="s">
        <v>542</v>
      </c>
      <c r="Y38" s="116">
        <f>P38</f>
        <v>41884</v>
      </c>
      <c r="Z38" s="108">
        <v>41911</v>
      </c>
    </row>
    <row r="39" spans="1:26" s="44" customFormat="1" ht="127.5" x14ac:dyDescent="0.2">
      <c r="A39" s="14">
        <v>35</v>
      </c>
      <c r="B39" s="10" t="s">
        <v>228</v>
      </c>
      <c r="C39" s="4" t="s">
        <v>229</v>
      </c>
      <c r="D39" s="4" t="s">
        <v>17</v>
      </c>
      <c r="E39" s="7" t="s">
        <v>81</v>
      </c>
      <c r="F39" s="11">
        <v>27369751</v>
      </c>
      <c r="G39" s="4" t="s">
        <v>230</v>
      </c>
      <c r="H39" s="19">
        <v>860002534</v>
      </c>
      <c r="I39" s="6">
        <v>0</v>
      </c>
      <c r="J39" s="9">
        <v>41779</v>
      </c>
      <c r="K39" s="9">
        <v>41786</v>
      </c>
      <c r="L39" s="10">
        <v>54</v>
      </c>
      <c r="M39" s="9">
        <v>41839</v>
      </c>
      <c r="N39" s="109"/>
      <c r="O39" s="9"/>
      <c r="P39" s="43">
        <f>M39</f>
        <v>41839</v>
      </c>
      <c r="Q39" s="10"/>
      <c r="R39" s="11">
        <f t="shared" si="3"/>
        <v>27369751</v>
      </c>
      <c r="S39" s="6">
        <v>195</v>
      </c>
      <c r="T39" s="6" t="s">
        <v>102</v>
      </c>
      <c r="U39" s="4" t="s">
        <v>35</v>
      </c>
      <c r="V39" s="4" t="s">
        <v>34</v>
      </c>
      <c r="W39" s="20" t="s">
        <v>587</v>
      </c>
      <c r="X39" s="34" t="s">
        <v>542</v>
      </c>
      <c r="Y39" s="108">
        <f t="shared" ref="Y39:Y70" si="5">P39</f>
        <v>41839</v>
      </c>
      <c r="Z39" s="108">
        <v>41886</v>
      </c>
    </row>
    <row r="40" spans="1:26" s="44" customFormat="1" ht="51" x14ac:dyDescent="0.2">
      <c r="A40" s="14">
        <v>36</v>
      </c>
      <c r="B40" s="10" t="s">
        <v>231</v>
      </c>
      <c r="C40" s="4" t="s">
        <v>232</v>
      </c>
      <c r="D40" s="4" t="s">
        <v>17</v>
      </c>
      <c r="E40" s="7" t="s">
        <v>81</v>
      </c>
      <c r="F40" s="11">
        <v>14933069</v>
      </c>
      <c r="G40" s="4" t="s">
        <v>233</v>
      </c>
      <c r="H40" s="19">
        <v>900524994</v>
      </c>
      <c r="I40" s="6">
        <v>1</v>
      </c>
      <c r="J40" s="9">
        <v>41781</v>
      </c>
      <c r="K40" s="9">
        <v>41794</v>
      </c>
      <c r="L40" s="10">
        <v>30</v>
      </c>
      <c r="M40" s="9">
        <v>41823</v>
      </c>
      <c r="N40" s="109"/>
      <c r="O40" s="9"/>
      <c r="P40" s="43">
        <f>M40</f>
        <v>41823</v>
      </c>
      <c r="Q40" s="10"/>
      <c r="R40" s="11">
        <f>F40+Q40</f>
        <v>14933069</v>
      </c>
      <c r="S40" s="6">
        <v>202</v>
      </c>
      <c r="T40" s="6" t="s">
        <v>95</v>
      </c>
      <c r="U40" s="4" t="s">
        <v>121</v>
      </c>
      <c r="V40" s="21" t="s">
        <v>122</v>
      </c>
      <c r="W40" s="20" t="s">
        <v>587</v>
      </c>
      <c r="X40" s="34" t="s">
        <v>542</v>
      </c>
      <c r="Y40" s="108">
        <f t="shared" si="5"/>
        <v>41823</v>
      </c>
      <c r="Z40" s="108">
        <v>41862</v>
      </c>
    </row>
    <row r="41" spans="1:26" s="44" customFormat="1" ht="51" x14ac:dyDescent="0.2">
      <c r="A41" s="14">
        <v>37</v>
      </c>
      <c r="B41" s="10" t="s">
        <v>234</v>
      </c>
      <c r="C41" s="4" t="s">
        <v>235</v>
      </c>
      <c r="D41" s="4" t="s">
        <v>17</v>
      </c>
      <c r="E41" s="7" t="s">
        <v>81</v>
      </c>
      <c r="F41" s="11">
        <v>7720000</v>
      </c>
      <c r="G41" s="4" t="s">
        <v>236</v>
      </c>
      <c r="H41" s="19">
        <v>830109060</v>
      </c>
      <c r="I41" s="6">
        <v>3</v>
      </c>
      <c r="J41" s="9">
        <v>41782</v>
      </c>
      <c r="K41" s="9">
        <v>41794</v>
      </c>
      <c r="L41" s="10">
        <v>240</v>
      </c>
      <c r="M41" s="9">
        <v>42038</v>
      </c>
      <c r="N41" s="109">
        <v>42039</v>
      </c>
      <c r="O41" s="27">
        <v>120</v>
      </c>
      <c r="P41" s="43">
        <v>42158</v>
      </c>
      <c r="Q41" s="10"/>
      <c r="R41" s="11">
        <f t="shared" si="3"/>
        <v>7720000</v>
      </c>
      <c r="S41" s="6">
        <v>199</v>
      </c>
      <c r="T41" s="61" t="s">
        <v>94</v>
      </c>
      <c r="U41" s="4" t="s">
        <v>20</v>
      </c>
      <c r="V41" s="17" t="s">
        <v>19</v>
      </c>
      <c r="W41" s="20" t="s">
        <v>75</v>
      </c>
      <c r="X41" s="34" t="s">
        <v>542</v>
      </c>
      <c r="Y41" s="108">
        <f t="shared" si="5"/>
        <v>42158</v>
      </c>
      <c r="Z41" s="108"/>
    </row>
    <row r="42" spans="1:26" s="44" customFormat="1" ht="63.75" x14ac:dyDescent="0.2">
      <c r="A42" s="14">
        <v>38</v>
      </c>
      <c r="B42" s="10" t="s">
        <v>237</v>
      </c>
      <c r="C42" s="4" t="s">
        <v>238</v>
      </c>
      <c r="D42" s="4" t="s">
        <v>17</v>
      </c>
      <c r="E42" s="7" t="s">
        <v>81</v>
      </c>
      <c r="F42" s="11">
        <v>9000000</v>
      </c>
      <c r="G42" s="4" t="s">
        <v>71</v>
      </c>
      <c r="H42" s="19">
        <v>860007336</v>
      </c>
      <c r="I42" s="6">
        <v>1</v>
      </c>
      <c r="J42" s="9">
        <v>41786</v>
      </c>
      <c r="K42" s="9">
        <v>41786</v>
      </c>
      <c r="L42" s="10">
        <v>4</v>
      </c>
      <c r="M42" s="9">
        <v>41790</v>
      </c>
      <c r="N42" s="109"/>
      <c r="O42" s="9"/>
      <c r="P42" s="43">
        <f>M42</f>
        <v>41790</v>
      </c>
      <c r="Q42" s="10"/>
      <c r="R42" s="11">
        <f>F42+Q42</f>
        <v>9000000</v>
      </c>
      <c r="S42" s="6">
        <v>201</v>
      </c>
      <c r="T42" s="6" t="s">
        <v>84</v>
      </c>
      <c r="U42" s="4" t="s">
        <v>121</v>
      </c>
      <c r="V42" s="21" t="s">
        <v>122</v>
      </c>
      <c r="W42" s="20" t="s">
        <v>587</v>
      </c>
      <c r="X42" s="34" t="s">
        <v>542</v>
      </c>
      <c r="Y42" s="108">
        <f t="shared" si="5"/>
        <v>41790</v>
      </c>
      <c r="Z42" s="108">
        <v>41862</v>
      </c>
    </row>
    <row r="43" spans="1:26" s="44" customFormat="1" ht="94.5" customHeight="1" x14ac:dyDescent="0.2">
      <c r="A43" s="14">
        <v>39</v>
      </c>
      <c r="B43" s="10" t="s">
        <v>239</v>
      </c>
      <c r="C43" s="4" t="s">
        <v>240</v>
      </c>
      <c r="D43" s="4" t="s">
        <v>17</v>
      </c>
      <c r="E43" s="7" t="s">
        <v>81</v>
      </c>
      <c r="F43" s="11">
        <v>4400000</v>
      </c>
      <c r="G43" s="7" t="s">
        <v>241</v>
      </c>
      <c r="H43" s="19">
        <v>830141717</v>
      </c>
      <c r="I43" s="6">
        <v>8</v>
      </c>
      <c r="J43" s="9">
        <v>41787</v>
      </c>
      <c r="K43" s="9">
        <v>41799</v>
      </c>
      <c r="L43" s="10">
        <v>365</v>
      </c>
      <c r="M43" s="9">
        <v>42163</v>
      </c>
      <c r="N43" s="109"/>
      <c r="O43" s="9"/>
      <c r="P43" s="43">
        <f>M43</f>
        <v>42163</v>
      </c>
      <c r="Q43" s="10"/>
      <c r="R43" s="11">
        <f t="shared" si="3"/>
        <v>4400000</v>
      </c>
      <c r="S43" s="6">
        <v>210</v>
      </c>
      <c r="T43" s="55" t="s">
        <v>178</v>
      </c>
      <c r="U43" s="4" t="s">
        <v>20</v>
      </c>
      <c r="V43" s="17" t="s">
        <v>19</v>
      </c>
      <c r="W43" s="20" t="s">
        <v>587</v>
      </c>
      <c r="X43" s="34" t="s">
        <v>542</v>
      </c>
      <c r="Y43" s="108">
        <f t="shared" si="5"/>
        <v>42163</v>
      </c>
      <c r="Z43" s="108">
        <v>42258</v>
      </c>
    </row>
    <row r="44" spans="1:26" s="44" customFormat="1" ht="94.5" customHeight="1" x14ac:dyDescent="0.2">
      <c r="A44" s="14">
        <v>40</v>
      </c>
      <c r="B44" s="10" t="s">
        <v>242</v>
      </c>
      <c r="C44" s="4" t="s">
        <v>243</v>
      </c>
      <c r="D44" s="4" t="s">
        <v>17</v>
      </c>
      <c r="E44" s="7" t="s">
        <v>81</v>
      </c>
      <c r="F44" s="11">
        <v>4273000</v>
      </c>
      <c r="G44" s="7" t="s">
        <v>244</v>
      </c>
      <c r="H44" s="19">
        <v>900381770</v>
      </c>
      <c r="I44" s="6">
        <v>1</v>
      </c>
      <c r="J44" s="9">
        <v>41787</v>
      </c>
      <c r="K44" s="9">
        <v>41796</v>
      </c>
      <c r="L44" s="10">
        <v>30</v>
      </c>
      <c r="M44" s="9">
        <v>41825</v>
      </c>
      <c r="N44" s="109">
        <v>41826</v>
      </c>
      <c r="O44" s="10" t="s">
        <v>245</v>
      </c>
      <c r="P44" s="43" t="s">
        <v>246</v>
      </c>
      <c r="Q44" s="10"/>
      <c r="R44" s="11">
        <f t="shared" si="3"/>
        <v>4273000</v>
      </c>
      <c r="S44" s="6">
        <v>209</v>
      </c>
      <c r="T44" s="42" t="s">
        <v>85</v>
      </c>
      <c r="U44" s="4" t="s">
        <v>20</v>
      </c>
      <c r="V44" s="17" t="s">
        <v>19</v>
      </c>
      <c r="W44" s="20" t="s">
        <v>75</v>
      </c>
      <c r="X44" s="34" t="s">
        <v>542</v>
      </c>
      <c r="Y44" s="68">
        <v>41915</v>
      </c>
      <c r="Z44" s="108"/>
    </row>
    <row r="45" spans="1:26" s="44" customFormat="1" ht="89.25" x14ac:dyDescent="0.2">
      <c r="A45" s="14">
        <v>41</v>
      </c>
      <c r="B45" s="22" t="s">
        <v>247</v>
      </c>
      <c r="C45" s="4" t="s">
        <v>248</v>
      </c>
      <c r="D45" s="4" t="s">
        <v>63</v>
      </c>
      <c r="E45" s="7" t="s">
        <v>551</v>
      </c>
      <c r="F45" s="11">
        <v>75872500</v>
      </c>
      <c r="G45" s="4" t="s">
        <v>249</v>
      </c>
      <c r="H45" s="5">
        <v>900295510</v>
      </c>
      <c r="I45" s="6">
        <v>5</v>
      </c>
      <c r="J45" s="9">
        <v>41806</v>
      </c>
      <c r="K45" s="43">
        <v>41814</v>
      </c>
      <c r="L45" s="10">
        <v>30</v>
      </c>
      <c r="M45" s="9">
        <v>41843</v>
      </c>
      <c r="N45" s="109"/>
      <c r="O45" s="46"/>
      <c r="P45" s="43">
        <f>M45</f>
        <v>41843</v>
      </c>
      <c r="Q45" s="10"/>
      <c r="R45" s="11">
        <f t="shared" si="3"/>
        <v>75872500</v>
      </c>
      <c r="S45" s="10">
        <v>230</v>
      </c>
      <c r="T45" s="51" t="s">
        <v>250</v>
      </c>
      <c r="U45" s="4" t="s">
        <v>20</v>
      </c>
      <c r="V45" s="17" t="s">
        <v>19</v>
      </c>
      <c r="W45" s="20" t="s">
        <v>587</v>
      </c>
      <c r="X45" s="34" t="s">
        <v>542</v>
      </c>
      <c r="Y45" s="108">
        <f t="shared" si="5"/>
        <v>41843</v>
      </c>
      <c r="Z45" s="108">
        <v>41947</v>
      </c>
    </row>
    <row r="46" spans="1:26" s="44" customFormat="1" ht="89.25" x14ac:dyDescent="0.2">
      <c r="A46" s="14">
        <v>42</v>
      </c>
      <c r="B46" s="22" t="s">
        <v>251</v>
      </c>
      <c r="C46" s="4" t="s">
        <v>252</v>
      </c>
      <c r="D46" s="4" t="s">
        <v>17</v>
      </c>
      <c r="E46" s="7" t="s">
        <v>81</v>
      </c>
      <c r="F46" s="11">
        <v>17977680</v>
      </c>
      <c r="G46" s="4" t="s">
        <v>253</v>
      </c>
      <c r="H46" s="5">
        <v>900149418</v>
      </c>
      <c r="I46" s="6">
        <v>0</v>
      </c>
      <c r="J46" s="9">
        <v>41808</v>
      </c>
      <c r="K46" s="9">
        <v>41836</v>
      </c>
      <c r="L46" s="10">
        <v>30</v>
      </c>
      <c r="M46" s="9">
        <v>41866</v>
      </c>
      <c r="N46" s="109"/>
      <c r="O46" s="46"/>
      <c r="P46" s="43">
        <f>M46</f>
        <v>41866</v>
      </c>
      <c r="Q46" s="10"/>
      <c r="R46" s="11">
        <f>F46+Q46</f>
        <v>17977680</v>
      </c>
      <c r="S46" s="10">
        <v>240</v>
      </c>
      <c r="T46" s="51" t="s">
        <v>95</v>
      </c>
      <c r="U46" s="4" t="s">
        <v>121</v>
      </c>
      <c r="V46" s="21" t="s">
        <v>122</v>
      </c>
      <c r="W46" s="20" t="s">
        <v>587</v>
      </c>
      <c r="X46" s="34" t="s">
        <v>542</v>
      </c>
      <c r="Y46" s="108">
        <f t="shared" si="5"/>
        <v>41866</v>
      </c>
      <c r="Z46" s="108">
        <v>41920</v>
      </c>
    </row>
    <row r="47" spans="1:26" s="44" customFormat="1" ht="63.75" x14ac:dyDescent="0.2">
      <c r="A47" s="14">
        <v>43</v>
      </c>
      <c r="B47" s="22" t="s">
        <v>254</v>
      </c>
      <c r="C47" s="4" t="s">
        <v>255</v>
      </c>
      <c r="D47" s="4" t="s">
        <v>256</v>
      </c>
      <c r="E47" s="7" t="s">
        <v>81</v>
      </c>
      <c r="F47" s="11">
        <v>172797946</v>
      </c>
      <c r="G47" s="7" t="s">
        <v>257</v>
      </c>
      <c r="H47" s="19">
        <v>860078645</v>
      </c>
      <c r="I47" s="6">
        <v>6</v>
      </c>
      <c r="J47" s="9">
        <v>41808</v>
      </c>
      <c r="K47" s="43">
        <v>41810</v>
      </c>
      <c r="L47" s="10">
        <v>180</v>
      </c>
      <c r="M47" s="9">
        <v>41992</v>
      </c>
      <c r="N47" s="109"/>
      <c r="O47" s="47"/>
      <c r="P47" s="43">
        <f>M47</f>
        <v>41992</v>
      </c>
      <c r="Q47" s="47"/>
      <c r="R47" s="11">
        <f>F47+Q47</f>
        <v>172797946</v>
      </c>
      <c r="S47" s="10">
        <v>237</v>
      </c>
      <c r="T47" s="51" t="s">
        <v>95</v>
      </c>
      <c r="U47" s="4" t="s">
        <v>121</v>
      </c>
      <c r="V47" s="21" t="s">
        <v>122</v>
      </c>
      <c r="W47" s="20" t="s">
        <v>587</v>
      </c>
      <c r="X47" s="34" t="s">
        <v>542</v>
      </c>
      <c r="Y47" s="108">
        <f t="shared" si="5"/>
        <v>41992</v>
      </c>
      <c r="Z47" s="108">
        <v>42062</v>
      </c>
    </row>
    <row r="48" spans="1:26" s="44" customFormat="1" ht="89.25" x14ac:dyDescent="0.2">
      <c r="A48" s="14">
        <v>44</v>
      </c>
      <c r="B48" s="22" t="s">
        <v>258</v>
      </c>
      <c r="C48" s="4" t="s">
        <v>259</v>
      </c>
      <c r="D48" s="4" t="s">
        <v>17</v>
      </c>
      <c r="E48" s="7" t="s">
        <v>81</v>
      </c>
      <c r="F48" s="11">
        <v>17238000</v>
      </c>
      <c r="G48" s="7" t="s">
        <v>260</v>
      </c>
      <c r="H48" s="5">
        <v>800180176</v>
      </c>
      <c r="I48" s="6">
        <v>0</v>
      </c>
      <c r="J48" s="9">
        <v>41809</v>
      </c>
      <c r="K48" s="43">
        <v>41823</v>
      </c>
      <c r="L48" s="10">
        <v>90</v>
      </c>
      <c r="M48" s="9">
        <v>41914</v>
      </c>
      <c r="N48" s="109"/>
      <c r="O48" s="46"/>
      <c r="P48" s="43">
        <f>M48</f>
        <v>41914</v>
      </c>
      <c r="Q48" s="10"/>
      <c r="R48" s="11">
        <f>F48+Q48</f>
        <v>17238000</v>
      </c>
      <c r="S48" s="10">
        <v>238</v>
      </c>
      <c r="T48" s="51" t="s">
        <v>84</v>
      </c>
      <c r="U48" s="4" t="s">
        <v>121</v>
      </c>
      <c r="V48" s="21" t="s">
        <v>122</v>
      </c>
      <c r="W48" s="20" t="s">
        <v>587</v>
      </c>
      <c r="X48" s="34" t="s">
        <v>542</v>
      </c>
      <c r="Y48" s="108">
        <f t="shared" si="5"/>
        <v>41914</v>
      </c>
      <c r="Z48" s="108">
        <v>41984</v>
      </c>
    </row>
    <row r="49" spans="1:26" s="44" customFormat="1" ht="102.75" thickBot="1" x14ac:dyDescent="0.25">
      <c r="A49" s="14">
        <v>45</v>
      </c>
      <c r="B49" s="22" t="s">
        <v>261</v>
      </c>
      <c r="C49" s="4" t="s">
        <v>262</v>
      </c>
      <c r="D49" s="4" t="s">
        <v>17</v>
      </c>
      <c r="E49" s="7" t="s">
        <v>551</v>
      </c>
      <c r="F49" s="64">
        <v>18180000</v>
      </c>
      <c r="G49" s="64" t="s">
        <v>263</v>
      </c>
      <c r="H49" s="13">
        <v>900427621</v>
      </c>
      <c r="I49" s="64">
        <v>2</v>
      </c>
      <c r="J49" s="9">
        <v>41816</v>
      </c>
      <c r="K49" s="43">
        <v>41828</v>
      </c>
      <c r="L49" s="10">
        <v>45</v>
      </c>
      <c r="M49" s="9">
        <v>41872</v>
      </c>
      <c r="N49" s="109"/>
      <c r="O49" s="46"/>
      <c r="P49" s="43">
        <f>M49</f>
        <v>41872</v>
      </c>
      <c r="Q49" s="64">
        <v>1700000</v>
      </c>
      <c r="R49" s="11">
        <f>F49+Q49</f>
        <v>19880000</v>
      </c>
      <c r="S49" s="64">
        <v>245</v>
      </c>
      <c r="T49" s="42" t="s">
        <v>85</v>
      </c>
      <c r="U49" s="4" t="s">
        <v>20</v>
      </c>
      <c r="V49" s="17" t="s">
        <v>19</v>
      </c>
      <c r="W49" s="20" t="s">
        <v>587</v>
      </c>
      <c r="X49" s="34" t="s">
        <v>542</v>
      </c>
      <c r="Y49" s="108">
        <f t="shared" si="5"/>
        <v>41872</v>
      </c>
      <c r="Z49" s="108">
        <v>42419</v>
      </c>
    </row>
    <row r="50" spans="1:26" s="44" customFormat="1" ht="141" thickBot="1" x14ac:dyDescent="0.25">
      <c r="A50" s="14">
        <v>46</v>
      </c>
      <c r="B50" s="22" t="s">
        <v>264</v>
      </c>
      <c r="C50" s="4" t="s">
        <v>265</v>
      </c>
      <c r="D50" s="4" t="s">
        <v>256</v>
      </c>
      <c r="E50" s="2" t="s">
        <v>552</v>
      </c>
      <c r="F50" s="3">
        <v>60000000</v>
      </c>
      <c r="G50" s="4" t="s">
        <v>266</v>
      </c>
      <c r="H50" s="13">
        <v>800193221</v>
      </c>
      <c r="I50" s="33">
        <v>0</v>
      </c>
      <c r="J50" s="9">
        <v>41817</v>
      </c>
      <c r="K50" s="43">
        <v>41821</v>
      </c>
      <c r="L50" s="10">
        <v>240</v>
      </c>
      <c r="M50" s="9">
        <v>42061</v>
      </c>
      <c r="N50" s="109">
        <v>42062</v>
      </c>
      <c r="O50" s="6" t="s">
        <v>267</v>
      </c>
      <c r="P50" s="43" t="s">
        <v>268</v>
      </c>
      <c r="Q50" s="147">
        <v>10000000</v>
      </c>
      <c r="R50" s="11">
        <f>F50+Q50</f>
        <v>70000000</v>
      </c>
      <c r="S50" s="10" t="s">
        <v>584</v>
      </c>
      <c r="T50" s="10" t="s">
        <v>100</v>
      </c>
      <c r="U50" s="4" t="s">
        <v>269</v>
      </c>
      <c r="V50" s="41" t="s">
        <v>270</v>
      </c>
      <c r="W50" s="20" t="s">
        <v>587</v>
      </c>
      <c r="X50" s="34" t="s">
        <v>542</v>
      </c>
      <c r="Y50" s="68">
        <v>42194</v>
      </c>
      <c r="Z50" s="108">
        <v>42424</v>
      </c>
    </row>
    <row r="51" spans="1:26" s="44" customFormat="1" ht="76.5" x14ac:dyDescent="0.2">
      <c r="A51" s="14">
        <v>47</v>
      </c>
      <c r="B51" s="22" t="s">
        <v>271</v>
      </c>
      <c r="C51" s="4" t="s">
        <v>272</v>
      </c>
      <c r="D51" s="4" t="s">
        <v>14</v>
      </c>
      <c r="E51" s="7" t="s">
        <v>81</v>
      </c>
      <c r="F51" s="3">
        <v>48000000</v>
      </c>
      <c r="G51" s="4" t="s">
        <v>33</v>
      </c>
      <c r="H51" s="13">
        <v>1020781639</v>
      </c>
      <c r="I51" s="33"/>
      <c r="J51" s="9">
        <v>41817</v>
      </c>
      <c r="K51" s="43">
        <v>41835</v>
      </c>
      <c r="L51" s="10">
        <v>180</v>
      </c>
      <c r="M51" s="9">
        <v>42018</v>
      </c>
      <c r="N51" s="109"/>
      <c r="O51" s="9"/>
      <c r="P51" s="43">
        <f>M51</f>
        <v>42018</v>
      </c>
      <c r="Q51" s="10"/>
      <c r="R51" s="11">
        <f t="shared" ref="R51:R56" si="6">F51</f>
        <v>48000000</v>
      </c>
      <c r="S51" s="10">
        <v>250</v>
      </c>
      <c r="T51" s="10" t="s">
        <v>82</v>
      </c>
      <c r="U51" s="4" t="s">
        <v>273</v>
      </c>
      <c r="V51" s="25" t="s">
        <v>32</v>
      </c>
      <c r="W51" s="20" t="s">
        <v>587</v>
      </c>
      <c r="X51" s="110" t="s">
        <v>543</v>
      </c>
      <c r="Y51" s="108">
        <f t="shared" si="5"/>
        <v>42018</v>
      </c>
      <c r="Z51" s="108">
        <v>42235</v>
      </c>
    </row>
    <row r="52" spans="1:26" s="44" customFormat="1" ht="114.75" x14ac:dyDescent="0.2">
      <c r="A52" s="14">
        <v>48</v>
      </c>
      <c r="B52" s="22" t="s">
        <v>274</v>
      </c>
      <c r="C52" s="105" t="s">
        <v>275</v>
      </c>
      <c r="D52" s="4" t="s">
        <v>14</v>
      </c>
      <c r="E52" s="7" t="s">
        <v>81</v>
      </c>
      <c r="F52" s="11">
        <v>39000000</v>
      </c>
      <c r="G52" s="30" t="s">
        <v>61</v>
      </c>
      <c r="H52" s="13">
        <v>17633834</v>
      </c>
      <c r="I52" s="6"/>
      <c r="J52" s="9">
        <v>41822</v>
      </c>
      <c r="K52" s="43">
        <v>41823</v>
      </c>
      <c r="L52" s="10">
        <v>180</v>
      </c>
      <c r="M52" s="46">
        <v>42006</v>
      </c>
      <c r="N52" s="109"/>
      <c r="O52" s="9"/>
      <c r="P52" s="43">
        <f>M52</f>
        <v>42006</v>
      </c>
      <c r="Q52" s="10"/>
      <c r="R52" s="11">
        <f t="shared" si="6"/>
        <v>39000000</v>
      </c>
      <c r="S52" s="10">
        <v>251</v>
      </c>
      <c r="T52" s="51" t="s">
        <v>82</v>
      </c>
      <c r="U52" s="12" t="s">
        <v>35</v>
      </c>
      <c r="V52" s="4" t="s">
        <v>34</v>
      </c>
      <c r="W52" s="20" t="s">
        <v>75</v>
      </c>
      <c r="X52" s="19" t="s">
        <v>543</v>
      </c>
      <c r="Y52" s="108">
        <f t="shared" si="5"/>
        <v>42006</v>
      </c>
      <c r="Z52" s="108"/>
    </row>
    <row r="53" spans="1:26" s="44" customFormat="1" ht="89.25" x14ac:dyDescent="0.2">
      <c r="A53" s="14">
        <v>49</v>
      </c>
      <c r="B53" s="22" t="s">
        <v>276</v>
      </c>
      <c r="C53" s="18" t="s">
        <v>277</v>
      </c>
      <c r="D53" s="4" t="s">
        <v>14</v>
      </c>
      <c r="E53" s="7" t="s">
        <v>81</v>
      </c>
      <c r="F53" s="11">
        <v>53000000</v>
      </c>
      <c r="G53" s="30" t="s">
        <v>278</v>
      </c>
      <c r="H53" s="13">
        <v>900062917</v>
      </c>
      <c r="I53" s="6">
        <v>9</v>
      </c>
      <c r="J53" s="9">
        <v>41823</v>
      </c>
      <c r="K53" s="43">
        <v>41827</v>
      </c>
      <c r="L53" s="51" t="s">
        <v>279</v>
      </c>
      <c r="M53" s="43">
        <v>42191</v>
      </c>
      <c r="N53" s="109"/>
      <c r="O53" s="9"/>
      <c r="P53" s="43">
        <f>M53</f>
        <v>42191</v>
      </c>
      <c r="Q53" s="10"/>
      <c r="R53" s="11">
        <f t="shared" si="6"/>
        <v>53000000</v>
      </c>
      <c r="S53" s="10">
        <v>260</v>
      </c>
      <c r="T53" s="55" t="s">
        <v>178</v>
      </c>
      <c r="U53" s="4" t="s">
        <v>20</v>
      </c>
      <c r="V53" s="17" t="s">
        <v>19</v>
      </c>
      <c r="W53" s="20" t="s">
        <v>75</v>
      </c>
      <c r="X53" s="34" t="s">
        <v>542</v>
      </c>
      <c r="Y53" s="108">
        <f t="shared" si="5"/>
        <v>42191</v>
      </c>
      <c r="Z53" s="108"/>
    </row>
    <row r="54" spans="1:26" s="44" customFormat="1" ht="57.75" customHeight="1" x14ac:dyDescent="0.2">
      <c r="A54" s="14">
        <v>50</v>
      </c>
      <c r="B54" s="22" t="s">
        <v>280</v>
      </c>
      <c r="C54" s="18" t="s">
        <v>281</v>
      </c>
      <c r="D54" s="4" t="s">
        <v>17</v>
      </c>
      <c r="E54" s="7" t="s">
        <v>81</v>
      </c>
      <c r="F54" s="11">
        <v>13800000</v>
      </c>
      <c r="G54" s="30" t="s">
        <v>282</v>
      </c>
      <c r="H54" s="13">
        <v>80222117</v>
      </c>
      <c r="I54" s="6">
        <v>7</v>
      </c>
      <c r="J54" s="9">
        <v>41823</v>
      </c>
      <c r="K54" s="43">
        <v>41851</v>
      </c>
      <c r="L54" s="51" t="s">
        <v>283</v>
      </c>
      <c r="M54" s="43">
        <v>42033</v>
      </c>
      <c r="N54" s="109"/>
      <c r="O54" s="9"/>
      <c r="P54" s="43">
        <f>M54</f>
        <v>42033</v>
      </c>
      <c r="Q54" s="10"/>
      <c r="R54" s="11">
        <f>F54+Q54</f>
        <v>13800000</v>
      </c>
      <c r="S54" s="10">
        <v>256</v>
      </c>
      <c r="T54" s="51" t="s">
        <v>95</v>
      </c>
      <c r="U54" s="4" t="s">
        <v>121</v>
      </c>
      <c r="V54" s="21" t="s">
        <v>122</v>
      </c>
      <c r="W54" s="20" t="s">
        <v>587</v>
      </c>
      <c r="X54" s="34" t="s">
        <v>544</v>
      </c>
      <c r="Y54" s="108">
        <f t="shared" si="5"/>
        <v>42033</v>
      </c>
      <c r="Z54" s="108">
        <v>41991</v>
      </c>
    </row>
    <row r="55" spans="1:26" s="44" customFormat="1" ht="102" customHeight="1" x14ac:dyDescent="0.2">
      <c r="A55" s="14">
        <v>51</v>
      </c>
      <c r="B55" s="22" t="s">
        <v>284</v>
      </c>
      <c r="C55" s="18" t="s">
        <v>285</v>
      </c>
      <c r="D55" s="4" t="s">
        <v>17</v>
      </c>
      <c r="E55" s="7" t="s">
        <v>81</v>
      </c>
      <c r="F55" s="11">
        <v>8160000</v>
      </c>
      <c r="G55" s="30" t="s">
        <v>36</v>
      </c>
      <c r="H55" s="13">
        <v>4114145</v>
      </c>
      <c r="I55" s="6">
        <v>5</v>
      </c>
      <c r="J55" s="9">
        <v>41823</v>
      </c>
      <c r="K55" s="43">
        <v>41824</v>
      </c>
      <c r="L55" s="10">
        <v>180</v>
      </c>
      <c r="M55" s="46">
        <v>42006</v>
      </c>
      <c r="N55" s="109">
        <v>41976</v>
      </c>
      <c r="O55" s="69" t="s">
        <v>286</v>
      </c>
      <c r="P55" s="43">
        <v>42065</v>
      </c>
      <c r="Q55" s="10"/>
      <c r="R55" s="11">
        <f t="shared" si="6"/>
        <v>8160000</v>
      </c>
      <c r="S55" s="10">
        <v>255</v>
      </c>
      <c r="T55" s="51" t="s">
        <v>95</v>
      </c>
      <c r="U55" s="4" t="s">
        <v>121</v>
      </c>
      <c r="V55" s="21" t="s">
        <v>122</v>
      </c>
      <c r="W55" s="20" t="s">
        <v>587</v>
      </c>
      <c r="X55" s="34" t="s">
        <v>543</v>
      </c>
      <c r="Y55" s="108">
        <f t="shared" si="5"/>
        <v>42065</v>
      </c>
      <c r="Z55" s="108">
        <v>42418</v>
      </c>
    </row>
    <row r="56" spans="1:26" s="44" customFormat="1" ht="102" x14ac:dyDescent="0.2">
      <c r="A56" s="14">
        <v>52</v>
      </c>
      <c r="B56" s="22" t="s">
        <v>287</v>
      </c>
      <c r="C56" s="18" t="s">
        <v>288</v>
      </c>
      <c r="D56" s="4" t="s">
        <v>14</v>
      </c>
      <c r="E56" s="7" t="s">
        <v>81</v>
      </c>
      <c r="F56" s="11">
        <v>36000000</v>
      </c>
      <c r="G56" s="30" t="s">
        <v>54</v>
      </c>
      <c r="H56" s="13">
        <v>75077732</v>
      </c>
      <c r="I56" s="6"/>
      <c r="J56" s="9">
        <v>41823</v>
      </c>
      <c r="K56" s="43">
        <v>41824</v>
      </c>
      <c r="L56" s="10">
        <v>180</v>
      </c>
      <c r="M56" s="46">
        <v>42007</v>
      </c>
      <c r="N56" s="109"/>
      <c r="O56" s="9"/>
      <c r="P56" s="43">
        <f>M56</f>
        <v>42007</v>
      </c>
      <c r="Q56" s="10"/>
      <c r="R56" s="11">
        <f t="shared" si="6"/>
        <v>36000000</v>
      </c>
      <c r="S56" s="10">
        <v>254</v>
      </c>
      <c r="T56" s="51" t="s">
        <v>82</v>
      </c>
      <c r="U56" s="4" t="s">
        <v>20</v>
      </c>
      <c r="V56" s="17" t="s">
        <v>19</v>
      </c>
      <c r="W56" s="20" t="s">
        <v>587</v>
      </c>
      <c r="X56" s="112" t="s">
        <v>543</v>
      </c>
      <c r="Y56" s="108">
        <f t="shared" si="5"/>
        <v>42007</v>
      </c>
      <c r="Z56" s="108">
        <v>42472</v>
      </c>
    </row>
    <row r="57" spans="1:26" s="44" customFormat="1" ht="195.75" customHeight="1" x14ac:dyDescent="0.2">
      <c r="A57" s="14">
        <v>53</v>
      </c>
      <c r="B57" s="22" t="s">
        <v>564</v>
      </c>
      <c r="C57" s="18" t="s">
        <v>289</v>
      </c>
      <c r="D57" s="4" t="s">
        <v>14</v>
      </c>
      <c r="E57" s="7" t="s">
        <v>81</v>
      </c>
      <c r="F57" s="11">
        <v>8640000</v>
      </c>
      <c r="G57" s="30" t="s">
        <v>37</v>
      </c>
      <c r="H57" s="13">
        <v>79449428</v>
      </c>
      <c r="I57" s="6"/>
      <c r="J57" s="9">
        <v>41824</v>
      </c>
      <c r="K57" s="43">
        <v>41828</v>
      </c>
      <c r="L57" s="10">
        <v>180</v>
      </c>
      <c r="M57" s="46">
        <v>42011</v>
      </c>
      <c r="N57" s="109">
        <v>42012</v>
      </c>
      <c r="O57" s="146" t="s">
        <v>569</v>
      </c>
      <c r="P57" s="43" t="s">
        <v>290</v>
      </c>
      <c r="Q57" s="11">
        <v>2880000</v>
      </c>
      <c r="R57" s="11">
        <f>F57+Q57</f>
        <v>11520000</v>
      </c>
      <c r="S57" s="10">
        <v>261</v>
      </c>
      <c r="T57" s="51" t="s">
        <v>95</v>
      </c>
      <c r="U57" s="4" t="s">
        <v>121</v>
      </c>
      <c r="V57" s="21" t="s">
        <v>122</v>
      </c>
      <c r="W57" s="20" t="s">
        <v>587</v>
      </c>
      <c r="X57" s="34" t="s">
        <v>543</v>
      </c>
      <c r="Y57" s="68">
        <v>42129</v>
      </c>
      <c r="Z57" s="108">
        <v>42423</v>
      </c>
    </row>
    <row r="58" spans="1:26" s="44" customFormat="1" ht="168.75" customHeight="1" x14ac:dyDescent="0.2">
      <c r="A58" s="14">
        <v>54</v>
      </c>
      <c r="B58" s="22" t="s">
        <v>585</v>
      </c>
      <c r="C58" s="26" t="s">
        <v>291</v>
      </c>
      <c r="D58" s="4" t="s">
        <v>14</v>
      </c>
      <c r="E58" s="7" t="s">
        <v>81</v>
      </c>
      <c r="F58" s="11">
        <v>17088000</v>
      </c>
      <c r="G58" s="30" t="s">
        <v>38</v>
      </c>
      <c r="H58" s="13">
        <v>76044686</v>
      </c>
      <c r="I58" s="6">
        <v>2848000</v>
      </c>
      <c r="J58" s="9">
        <v>41824</v>
      </c>
      <c r="K58" s="43">
        <v>41827</v>
      </c>
      <c r="L58" s="10">
        <v>180</v>
      </c>
      <c r="M58" s="46">
        <v>42010</v>
      </c>
      <c r="N58" s="109">
        <v>42349</v>
      </c>
      <c r="O58" s="60" t="s">
        <v>539</v>
      </c>
      <c r="P58" s="43" t="s">
        <v>292</v>
      </c>
      <c r="Q58" s="65">
        <v>5696000</v>
      </c>
      <c r="R58" s="11">
        <f>F58+Q58</f>
        <v>22784000</v>
      </c>
      <c r="S58" s="10">
        <v>259</v>
      </c>
      <c r="T58" s="51" t="s">
        <v>95</v>
      </c>
      <c r="U58" s="4" t="s">
        <v>121</v>
      </c>
      <c r="V58" s="21" t="s">
        <v>122</v>
      </c>
      <c r="W58" s="20" t="s">
        <v>587</v>
      </c>
      <c r="X58" s="34" t="s">
        <v>543</v>
      </c>
      <c r="Y58" s="68">
        <v>42128</v>
      </c>
      <c r="Z58" s="108">
        <v>42471</v>
      </c>
    </row>
    <row r="59" spans="1:26" s="44" customFormat="1" ht="76.5" x14ac:dyDescent="0.2">
      <c r="A59" s="14">
        <v>55</v>
      </c>
      <c r="B59" s="22" t="s">
        <v>293</v>
      </c>
      <c r="C59" s="26" t="s">
        <v>294</v>
      </c>
      <c r="D59" s="4" t="s">
        <v>256</v>
      </c>
      <c r="E59" s="7" t="s">
        <v>81</v>
      </c>
      <c r="F59" s="11">
        <v>96758312</v>
      </c>
      <c r="G59" s="30" t="s">
        <v>295</v>
      </c>
      <c r="H59" s="13">
        <v>800045878</v>
      </c>
      <c r="I59" s="6">
        <v>5</v>
      </c>
      <c r="J59" s="9">
        <v>41831</v>
      </c>
      <c r="K59" s="43">
        <v>41850</v>
      </c>
      <c r="L59" s="10">
        <v>150</v>
      </c>
      <c r="M59" s="46">
        <v>42003</v>
      </c>
      <c r="N59" s="109"/>
      <c r="O59" s="9"/>
      <c r="P59" s="43">
        <f>M59</f>
        <v>42003</v>
      </c>
      <c r="Q59" s="10"/>
      <c r="R59" s="11">
        <f>F59</f>
        <v>96758312</v>
      </c>
      <c r="S59" s="10">
        <v>269</v>
      </c>
      <c r="T59" s="51" t="s">
        <v>98</v>
      </c>
      <c r="U59" s="4" t="s">
        <v>79</v>
      </c>
      <c r="V59" s="12" t="s">
        <v>21</v>
      </c>
      <c r="W59" s="20" t="s">
        <v>587</v>
      </c>
      <c r="X59" s="34" t="s">
        <v>542</v>
      </c>
      <c r="Y59" s="108">
        <f t="shared" si="5"/>
        <v>42003</v>
      </c>
      <c r="Z59" s="108">
        <v>42037</v>
      </c>
    </row>
    <row r="60" spans="1:26" s="44" customFormat="1" ht="51" x14ac:dyDescent="0.2">
      <c r="A60" s="14">
        <v>56</v>
      </c>
      <c r="B60" s="22" t="s">
        <v>296</v>
      </c>
      <c r="C60" s="26" t="s">
        <v>297</v>
      </c>
      <c r="D60" s="4" t="s">
        <v>17</v>
      </c>
      <c r="E60" s="7" t="s">
        <v>81</v>
      </c>
      <c r="F60" s="11">
        <v>14019095</v>
      </c>
      <c r="G60" s="30" t="s">
        <v>298</v>
      </c>
      <c r="H60" s="19">
        <v>900508145</v>
      </c>
      <c r="I60" s="6">
        <v>6</v>
      </c>
      <c r="J60" s="9">
        <v>41834</v>
      </c>
      <c r="K60" s="43">
        <v>41841</v>
      </c>
      <c r="L60" s="10">
        <v>90</v>
      </c>
      <c r="M60" s="46">
        <v>41932</v>
      </c>
      <c r="N60" s="109">
        <v>41933</v>
      </c>
      <c r="O60" s="10">
        <v>15</v>
      </c>
      <c r="P60" s="43">
        <v>41955</v>
      </c>
      <c r="Q60" s="10"/>
      <c r="R60" s="11">
        <f>F60+Q60</f>
        <v>14019095</v>
      </c>
      <c r="S60" s="10">
        <v>271</v>
      </c>
      <c r="T60" s="51" t="s">
        <v>84</v>
      </c>
      <c r="U60" s="4" t="s">
        <v>121</v>
      </c>
      <c r="V60" s="21" t="s">
        <v>122</v>
      </c>
      <c r="W60" s="20" t="s">
        <v>75</v>
      </c>
      <c r="X60" s="34" t="s">
        <v>542</v>
      </c>
      <c r="Y60" s="108">
        <f t="shared" si="5"/>
        <v>41955</v>
      </c>
      <c r="Z60" s="108"/>
    </row>
    <row r="61" spans="1:26" s="44" customFormat="1" ht="89.25" x14ac:dyDescent="0.2">
      <c r="A61" s="14">
        <v>57</v>
      </c>
      <c r="B61" s="10" t="s">
        <v>299</v>
      </c>
      <c r="C61" s="4" t="s">
        <v>300</v>
      </c>
      <c r="D61" s="4" t="s">
        <v>256</v>
      </c>
      <c r="E61" s="2" t="s">
        <v>553</v>
      </c>
      <c r="F61" s="11">
        <v>263894047</v>
      </c>
      <c r="G61" s="7" t="s">
        <v>230</v>
      </c>
      <c r="H61" s="19">
        <v>860002534</v>
      </c>
      <c r="I61" s="6">
        <v>0</v>
      </c>
      <c r="J61" s="9">
        <v>41838</v>
      </c>
      <c r="K61" s="9">
        <v>41840</v>
      </c>
      <c r="L61" s="10">
        <v>365</v>
      </c>
      <c r="M61" s="43">
        <v>42204</v>
      </c>
      <c r="N61" s="109">
        <v>42205</v>
      </c>
      <c r="O61" s="33">
        <v>66</v>
      </c>
      <c r="P61" s="43">
        <v>42271</v>
      </c>
      <c r="Q61" s="11">
        <v>39584107</v>
      </c>
      <c r="R61" s="11">
        <f>F61+Q61</f>
        <v>303478154</v>
      </c>
      <c r="S61" s="10">
        <v>278</v>
      </c>
      <c r="T61" s="51" t="s">
        <v>102</v>
      </c>
      <c r="U61" s="12" t="s">
        <v>35</v>
      </c>
      <c r="V61" s="4" t="s">
        <v>34</v>
      </c>
      <c r="W61" s="20" t="s">
        <v>75</v>
      </c>
      <c r="X61" s="34" t="s">
        <v>542</v>
      </c>
      <c r="Y61" s="108">
        <f t="shared" si="5"/>
        <v>42271</v>
      </c>
      <c r="Z61" s="108"/>
    </row>
    <row r="62" spans="1:26" s="44" customFormat="1" ht="51" x14ac:dyDescent="0.2">
      <c r="A62" s="14">
        <v>58</v>
      </c>
      <c r="B62" s="22" t="s">
        <v>301</v>
      </c>
      <c r="C62" s="26" t="s">
        <v>302</v>
      </c>
      <c r="D62" s="4" t="s">
        <v>14</v>
      </c>
      <c r="E62" s="7" t="s">
        <v>81</v>
      </c>
      <c r="F62" s="11">
        <v>10500000</v>
      </c>
      <c r="G62" s="30" t="s">
        <v>26</v>
      </c>
      <c r="H62" s="19">
        <v>1013633246</v>
      </c>
      <c r="I62" s="6"/>
      <c r="J62" s="9">
        <v>41841</v>
      </c>
      <c r="K62" s="43">
        <v>41843</v>
      </c>
      <c r="L62" s="10">
        <v>180</v>
      </c>
      <c r="M62" s="46">
        <v>42027</v>
      </c>
      <c r="N62" s="109"/>
      <c r="O62" s="9"/>
      <c r="P62" s="43">
        <f t="shared" ref="P62:P70" si="7">M62</f>
        <v>42027</v>
      </c>
      <c r="Q62" s="10"/>
      <c r="R62" s="11">
        <f t="shared" ref="R62:R70" si="8">F62</f>
        <v>10500000</v>
      </c>
      <c r="S62" s="10">
        <v>287</v>
      </c>
      <c r="T62" s="40" t="s">
        <v>92</v>
      </c>
      <c r="U62" s="4" t="s">
        <v>20</v>
      </c>
      <c r="V62" s="17" t="s">
        <v>19</v>
      </c>
      <c r="W62" s="20" t="s">
        <v>75</v>
      </c>
      <c r="X62" s="112" t="s">
        <v>543</v>
      </c>
      <c r="Y62" s="108">
        <f t="shared" si="5"/>
        <v>42027</v>
      </c>
      <c r="Z62" s="108"/>
    </row>
    <row r="63" spans="1:26" s="44" customFormat="1" ht="51" x14ac:dyDescent="0.2">
      <c r="A63" s="14">
        <v>59</v>
      </c>
      <c r="B63" s="22" t="s">
        <v>303</v>
      </c>
      <c r="C63" s="26" t="s">
        <v>304</v>
      </c>
      <c r="D63" s="4" t="s">
        <v>14</v>
      </c>
      <c r="E63" s="7" t="s">
        <v>81</v>
      </c>
      <c r="F63" s="11">
        <v>22200000</v>
      </c>
      <c r="G63" s="30" t="s">
        <v>27</v>
      </c>
      <c r="H63" s="13">
        <v>1019022920</v>
      </c>
      <c r="I63" s="6"/>
      <c r="J63" s="9">
        <v>41841</v>
      </c>
      <c r="K63" s="43">
        <v>41843</v>
      </c>
      <c r="L63" s="10">
        <v>180</v>
      </c>
      <c r="M63" s="46">
        <v>42026</v>
      </c>
      <c r="N63" s="109"/>
      <c r="O63" s="9"/>
      <c r="P63" s="43">
        <f t="shared" si="7"/>
        <v>42026</v>
      </c>
      <c r="Q63" s="10"/>
      <c r="R63" s="11">
        <f t="shared" si="8"/>
        <v>22200000</v>
      </c>
      <c r="S63" s="10">
        <v>285</v>
      </c>
      <c r="T63" s="42" t="s">
        <v>89</v>
      </c>
      <c r="U63" s="4" t="s">
        <v>20</v>
      </c>
      <c r="V63" s="17" t="s">
        <v>19</v>
      </c>
      <c r="W63" s="20" t="s">
        <v>587</v>
      </c>
      <c r="X63" s="34" t="s">
        <v>543</v>
      </c>
      <c r="Y63" s="108">
        <f t="shared" si="5"/>
        <v>42026</v>
      </c>
      <c r="Z63" s="108">
        <v>42517</v>
      </c>
    </row>
    <row r="64" spans="1:26" s="44" customFormat="1" ht="63.75" x14ac:dyDescent="0.2">
      <c r="A64" s="14">
        <v>60</v>
      </c>
      <c r="B64" s="22" t="s">
        <v>305</v>
      </c>
      <c r="C64" s="18" t="s">
        <v>306</v>
      </c>
      <c r="D64" s="4" t="s">
        <v>14</v>
      </c>
      <c r="E64" s="7" t="s">
        <v>81</v>
      </c>
      <c r="F64" s="11">
        <v>17100000</v>
      </c>
      <c r="G64" s="30" t="s">
        <v>25</v>
      </c>
      <c r="H64" s="13">
        <v>5185122</v>
      </c>
      <c r="I64" s="6"/>
      <c r="J64" s="9">
        <v>41841</v>
      </c>
      <c r="K64" s="9">
        <v>41843</v>
      </c>
      <c r="L64" s="10">
        <v>180</v>
      </c>
      <c r="M64" s="46">
        <v>42026</v>
      </c>
      <c r="N64" s="109"/>
      <c r="O64" s="9"/>
      <c r="P64" s="43">
        <f t="shared" si="7"/>
        <v>42026</v>
      </c>
      <c r="Q64" s="10"/>
      <c r="R64" s="11">
        <f t="shared" si="8"/>
        <v>17100000</v>
      </c>
      <c r="S64" s="10">
        <v>286</v>
      </c>
      <c r="T64" s="40" t="s">
        <v>92</v>
      </c>
      <c r="U64" s="4" t="s">
        <v>20</v>
      </c>
      <c r="V64" s="17" t="s">
        <v>19</v>
      </c>
      <c r="W64" s="20" t="s">
        <v>587</v>
      </c>
      <c r="X64" s="34" t="s">
        <v>543</v>
      </c>
      <c r="Y64" s="108">
        <f t="shared" si="5"/>
        <v>42026</v>
      </c>
      <c r="Z64" s="108">
        <v>42472</v>
      </c>
    </row>
    <row r="65" spans="1:26" s="44" customFormat="1" ht="63.75" x14ac:dyDescent="0.2">
      <c r="A65" s="14">
        <v>61</v>
      </c>
      <c r="B65" s="22" t="s">
        <v>307</v>
      </c>
      <c r="C65" s="18" t="s">
        <v>306</v>
      </c>
      <c r="D65" s="4" t="s">
        <v>14</v>
      </c>
      <c r="E65" s="7" t="s">
        <v>81</v>
      </c>
      <c r="F65" s="11">
        <v>17100000</v>
      </c>
      <c r="G65" s="30" t="s">
        <v>308</v>
      </c>
      <c r="H65" s="13">
        <v>79629029</v>
      </c>
      <c r="I65" s="6"/>
      <c r="J65" s="9">
        <v>41841</v>
      </c>
      <c r="K65" s="43">
        <v>41843</v>
      </c>
      <c r="L65" s="10">
        <v>180</v>
      </c>
      <c r="M65" s="46">
        <v>42026</v>
      </c>
      <c r="N65" s="109"/>
      <c r="O65" s="9"/>
      <c r="P65" s="43">
        <f t="shared" si="7"/>
        <v>42026</v>
      </c>
      <c r="Q65" s="10"/>
      <c r="R65" s="11">
        <f t="shared" si="8"/>
        <v>17100000</v>
      </c>
      <c r="S65" s="10">
        <v>284</v>
      </c>
      <c r="T65" s="40" t="s">
        <v>92</v>
      </c>
      <c r="U65" s="4" t="s">
        <v>20</v>
      </c>
      <c r="V65" s="17" t="s">
        <v>19</v>
      </c>
      <c r="W65" s="20" t="s">
        <v>587</v>
      </c>
      <c r="X65" s="34" t="s">
        <v>543</v>
      </c>
      <c r="Y65" s="108">
        <f t="shared" si="5"/>
        <v>42026</v>
      </c>
      <c r="Z65" s="108">
        <v>42506</v>
      </c>
    </row>
    <row r="66" spans="1:26" s="44" customFormat="1" ht="89.25" x14ac:dyDescent="0.2">
      <c r="A66" s="14">
        <v>62</v>
      </c>
      <c r="B66" s="22" t="s">
        <v>309</v>
      </c>
      <c r="C66" s="26" t="s">
        <v>310</v>
      </c>
      <c r="D66" s="4" t="s">
        <v>17</v>
      </c>
      <c r="E66" s="7" t="s">
        <v>551</v>
      </c>
      <c r="F66" s="11">
        <v>1647109</v>
      </c>
      <c r="G66" s="30" t="s">
        <v>311</v>
      </c>
      <c r="H66" s="13">
        <v>890900267</v>
      </c>
      <c r="I66" s="6">
        <v>0</v>
      </c>
      <c r="J66" s="9">
        <v>41842</v>
      </c>
      <c r="K66" s="43">
        <v>41852</v>
      </c>
      <c r="L66" s="10">
        <v>15</v>
      </c>
      <c r="M66" s="43">
        <v>41877</v>
      </c>
      <c r="N66" s="109"/>
      <c r="O66" s="9"/>
      <c r="P66" s="43">
        <f t="shared" si="7"/>
        <v>41877</v>
      </c>
      <c r="Q66" s="10"/>
      <c r="R66" s="11">
        <f t="shared" si="8"/>
        <v>1647109</v>
      </c>
      <c r="S66" s="10">
        <v>289</v>
      </c>
      <c r="T66" s="51" t="s">
        <v>250</v>
      </c>
      <c r="U66" s="4" t="s">
        <v>121</v>
      </c>
      <c r="V66" s="21" t="s">
        <v>122</v>
      </c>
      <c r="W66" s="20" t="s">
        <v>75</v>
      </c>
      <c r="X66" s="34" t="s">
        <v>542</v>
      </c>
      <c r="Y66" s="108">
        <f t="shared" si="5"/>
        <v>41877</v>
      </c>
      <c r="Z66" s="108"/>
    </row>
    <row r="67" spans="1:26" s="44" customFormat="1" ht="89.25" x14ac:dyDescent="0.2">
      <c r="A67" s="14">
        <v>63</v>
      </c>
      <c r="B67" s="22" t="s">
        <v>312</v>
      </c>
      <c r="C67" s="26" t="s">
        <v>313</v>
      </c>
      <c r="D67" s="4" t="s">
        <v>14</v>
      </c>
      <c r="E67" s="7" t="s">
        <v>551</v>
      </c>
      <c r="F67" s="11">
        <v>798000</v>
      </c>
      <c r="G67" s="30" t="s">
        <v>55</v>
      </c>
      <c r="H67" s="19">
        <v>860001022</v>
      </c>
      <c r="I67" s="6">
        <v>7</v>
      </c>
      <c r="J67" s="9">
        <v>41843</v>
      </c>
      <c r="K67" s="37" t="s">
        <v>314</v>
      </c>
      <c r="L67" s="10">
        <v>365</v>
      </c>
      <c r="M67" s="37">
        <v>42212</v>
      </c>
      <c r="N67" s="109"/>
      <c r="O67" s="9"/>
      <c r="P67" s="43">
        <f t="shared" si="7"/>
        <v>42212</v>
      </c>
      <c r="Q67" s="10"/>
      <c r="R67" s="11">
        <f t="shared" si="8"/>
        <v>798000</v>
      </c>
      <c r="S67" s="10">
        <v>288</v>
      </c>
      <c r="T67" s="51" t="s">
        <v>117</v>
      </c>
      <c r="U67" s="4" t="s">
        <v>79</v>
      </c>
      <c r="V67" s="12" t="s">
        <v>21</v>
      </c>
      <c r="W67" s="20" t="s">
        <v>75</v>
      </c>
      <c r="X67" s="112" t="s">
        <v>542</v>
      </c>
      <c r="Y67" s="108">
        <f t="shared" si="5"/>
        <v>42212</v>
      </c>
      <c r="Z67" s="108"/>
    </row>
    <row r="68" spans="1:26" s="44" customFormat="1" ht="51" x14ac:dyDescent="0.2">
      <c r="A68" s="14">
        <v>64</v>
      </c>
      <c r="B68" s="22" t="s">
        <v>315</v>
      </c>
      <c r="C68" s="26" t="s">
        <v>316</v>
      </c>
      <c r="D68" s="4" t="s">
        <v>14</v>
      </c>
      <c r="E68" s="7" t="s">
        <v>551</v>
      </c>
      <c r="F68" s="11">
        <v>254700</v>
      </c>
      <c r="G68" s="30" t="s">
        <v>60</v>
      </c>
      <c r="H68" s="19">
        <v>800245133</v>
      </c>
      <c r="I68" s="6">
        <v>5</v>
      </c>
      <c r="J68" s="9">
        <v>41843</v>
      </c>
      <c r="K68" s="9">
        <v>41851</v>
      </c>
      <c r="L68" s="10">
        <v>365</v>
      </c>
      <c r="M68" s="9">
        <v>42215</v>
      </c>
      <c r="N68" s="109"/>
      <c r="O68" s="9"/>
      <c r="P68" s="43">
        <f t="shared" si="7"/>
        <v>42215</v>
      </c>
      <c r="Q68" s="10"/>
      <c r="R68" s="11">
        <f t="shared" si="8"/>
        <v>254700</v>
      </c>
      <c r="S68" s="10">
        <v>290</v>
      </c>
      <c r="T68" s="51" t="s">
        <v>117</v>
      </c>
      <c r="U68" s="4" t="s">
        <v>79</v>
      </c>
      <c r="V68" s="12" t="s">
        <v>21</v>
      </c>
      <c r="W68" s="20" t="s">
        <v>75</v>
      </c>
      <c r="X68" s="34" t="s">
        <v>542</v>
      </c>
      <c r="Y68" s="108">
        <f t="shared" si="5"/>
        <v>42215</v>
      </c>
      <c r="Z68" s="108"/>
    </row>
    <row r="69" spans="1:26" s="44" customFormat="1" ht="89.25" x14ac:dyDescent="0.2">
      <c r="A69" s="14">
        <v>65</v>
      </c>
      <c r="B69" s="22" t="s">
        <v>317</v>
      </c>
      <c r="C69" s="26" t="s">
        <v>318</v>
      </c>
      <c r="D69" s="4" t="s">
        <v>17</v>
      </c>
      <c r="E69" s="7" t="s">
        <v>551</v>
      </c>
      <c r="F69" s="45">
        <v>6240000</v>
      </c>
      <c r="G69" s="7" t="s">
        <v>319</v>
      </c>
      <c r="H69" s="19">
        <v>80843612</v>
      </c>
      <c r="I69" s="6"/>
      <c r="J69" s="9">
        <v>41843</v>
      </c>
      <c r="K69" s="9">
        <v>41851</v>
      </c>
      <c r="L69" s="10">
        <v>30</v>
      </c>
      <c r="M69" s="9">
        <v>41897</v>
      </c>
      <c r="N69" s="109"/>
      <c r="O69" s="9"/>
      <c r="P69" s="43">
        <f t="shared" si="7"/>
        <v>41897</v>
      </c>
      <c r="Q69" s="10"/>
      <c r="R69" s="11">
        <f>F69+Q69</f>
        <v>6240000</v>
      </c>
      <c r="S69" s="10">
        <v>297</v>
      </c>
      <c r="T69" s="51" t="s">
        <v>84</v>
      </c>
      <c r="U69" s="4" t="s">
        <v>121</v>
      </c>
      <c r="V69" s="21" t="s">
        <v>122</v>
      </c>
      <c r="W69" s="20" t="s">
        <v>587</v>
      </c>
      <c r="X69" s="34" t="s">
        <v>542</v>
      </c>
      <c r="Y69" s="108">
        <f t="shared" si="5"/>
        <v>41897</v>
      </c>
      <c r="Z69" s="108">
        <v>41957</v>
      </c>
    </row>
    <row r="70" spans="1:26" s="44" customFormat="1" ht="102" x14ac:dyDescent="0.2">
      <c r="A70" s="14">
        <v>66</v>
      </c>
      <c r="B70" s="22" t="s">
        <v>320</v>
      </c>
      <c r="C70" s="26" t="s">
        <v>321</v>
      </c>
      <c r="D70" s="4" t="s">
        <v>17</v>
      </c>
      <c r="E70" s="7" t="s">
        <v>81</v>
      </c>
      <c r="F70" s="45">
        <v>1295000</v>
      </c>
      <c r="G70" s="7" t="s">
        <v>322</v>
      </c>
      <c r="H70" s="19">
        <v>900251672</v>
      </c>
      <c r="I70" s="6">
        <v>0</v>
      </c>
      <c r="J70" s="9">
        <v>41848</v>
      </c>
      <c r="K70" s="31">
        <v>41863</v>
      </c>
      <c r="L70" s="10">
        <v>180</v>
      </c>
      <c r="M70" s="9">
        <v>42046</v>
      </c>
      <c r="N70" s="109"/>
      <c r="O70" s="9"/>
      <c r="P70" s="43">
        <f t="shared" si="7"/>
        <v>42046</v>
      </c>
      <c r="Q70" s="10"/>
      <c r="R70" s="11">
        <f t="shared" si="8"/>
        <v>1295000</v>
      </c>
      <c r="S70" s="10">
        <v>294</v>
      </c>
      <c r="T70" s="42" t="s">
        <v>85</v>
      </c>
      <c r="U70" s="4" t="s">
        <v>20</v>
      </c>
      <c r="V70" s="17" t="s">
        <v>19</v>
      </c>
      <c r="W70" s="20" t="s">
        <v>75</v>
      </c>
      <c r="X70" s="34" t="s">
        <v>542</v>
      </c>
      <c r="Y70" s="108">
        <f t="shared" si="5"/>
        <v>42046</v>
      </c>
      <c r="Z70" s="108"/>
    </row>
    <row r="71" spans="1:26" s="44" customFormat="1" ht="76.5" x14ac:dyDescent="0.2">
      <c r="A71" s="14">
        <v>67</v>
      </c>
      <c r="B71" s="22" t="s">
        <v>323</v>
      </c>
      <c r="C71" s="26" t="s">
        <v>324</v>
      </c>
      <c r="D71" s="4" t="s">
        <v>63</v>
      </c>
      <c r="E71" s="2" t="s">
        <v>552</v>
      </c>
      <c r="F71" s="45">
        <v>140000000</v>
      </c>
      <c r="G71" s="7" t="s">
        <v>325</v>
      </c>
      <c r="H71" s="19">
        <v>830056886</v>
      </c>
      <c r="I71" s="6">
        <v>0</v>
      </c>
      <c r="J71" s="9">
        <v>41849</v>
      </c>
      <c r="K71" s="31">
        <v>41850</v>
      </c>
      <c r="L71" s="10">
        <v>365</v>
      </c>
      <c r="M71" s="31">
        <v>42214</v>
      </c>
      <c r="N71" s="109">
        <v>42215</v>
      </c>
      <c r="O71" s="10">
        <v>210</v>
      </c>
      <c r="P71" s="43">
        <v>42429</v>
      </c>
      <c r="Q71" s="45">
        <v>70000000</v>
      </c>
      <c r="R71" s="11">
        <f>F71+Q71</f>
        <v>210000000</v>
      </c>
      <c r="S71" s="10">
        <v>296</v>
      </c>
      <c r="T71" s="55" t="s">
        <v>186</v>
      </c>
      <c r="U71" s="4" t="s">
        <v>20</v>
      </c>
      <c r="V71" s="17" t="s">
        <v>19</v>
      </c>
      <c r="W71" s="20" t="s">
        <v>75</v>
      </c>
      <c r="X71" s="34" t="s">
        <v>542</v>
      </c>
      <c r="Y71" s="116">
        <f>P71</f>
        <v>42429</v>
      </c>
      <c r="Z71" s="108"/>
    </row>
    <row r="72" spans="1:26" s="44" customFormat="1" ht="63.75" x14ac:dyDescent="0.2">
      <c r="A72" s="14">
        <v>68</v>
      </c>
      <c r="B72" s="22" t="s">
        <v>326</v>
      </c>
      <c r="C72" s="26" t="s">
        <v>327</v>
      </c>
      <c r="D72" s="4" t="s">
        <v>14</v>
      </c>
      <c r="E72" s="7" t="s">
        <v>551</v>
      </c>
      <c r="F72" s="45">
        <v>184000</v>
      </c>
      <c r="G72" s="7" t="s">
        <v>91</v>
      </c>
      <c r="H72" s="19">
        <v>860007590</v>
      </c>
      <c r="I72" s="6">
        <v>6</v>
      </c>
      <c r="J72" s="9">
        <v>41850</v>
      </c>
      <c r="K72" s="31">
        <v>41852</v>
      </c>
      <c r="L72" s="10">
        <v>180</v>
      </c>
      <c r="M72" s="31">
        <v>42034</v>
      </c>
      <c r="N72" s="121"/>
      <c r="O72" s="9"/>
      <c r="P72" s="43">
        <f>M72</f>
        <v>42034</v>
      </c>
      <c r="Q72" s="10"/>
      <c r="R72" s="11">
        <f>F72</f>
        <v>184000</v>
      </c>
      <c r="S72" s="10">
        <v>33</v>
      </c>
      <c r="T72" s="40" t="s">
        <v>117</v>
      </c>
      <c r="U72" s="21" t="s">
        <v>118</v>
      </c>
      <c r="V72" s="21" t="s">
        <v>88</v>
      </c>
      <c r="W72" s="20" t="s">
        <v>75</v>
      </c>
      <c r="X72" s="34" t="s">
        <v>542</v>
      </c>
      <c r="Y72" s="116">
        <f>P72</f>
        <v>42034</v>
      </c>
      <c r="Z72" s="108"/>
    </row>
    <row r="73" spans="1:26" s="44" customFormat="1" ht="63.75" x14ac:dyDescent="0.2">
      <c r="A73" s="14">
        <v>69</v>
      </c>
      <c r="B73" s="22" t="s">
        <v>328</v>
      </c>
      <c r="C73" s="26" t="s">
        <v>329</v>
      </c>
      <c r="D73" s="4" t="s">
        <v>14</v>
      </c>
      <c r="E73" s="7" t="s">
        <v>551</v>
      </c>
      <c r="F73" s="45">
        <v>936000</v>
      </c>
      <c r="G73" s="7" t="s">
        <v>91</v>
      </c>
      <c r="H73" s="19">
        <v>860007590</v>
      </c>
      <c r="I73" s="6">
        <v>6</v>
      </c>
      <c r="J73" s="9">
        <v>41856</v>
      </c>
      <c r="K73" s="31">
        <v>41866</v>
      </c>
      <c r="L73" s="27">
        <v>365</v>
      </c>
      <c r="M73" s="31">
        <v>42230</v>
      </c>
      <c r="N73" s="109"/>
      <c r="O73" s="9"/>
      <c r="P73" s="43">
        <f>M73</f>
        <v>42230</v>
      </c>
      <c r="Q73" s="10"/>
      <c r="R73" s="11">
        <f>F73</f>
        <v>936000</v>
      </c>
      <c r="S73" s="10">
        <v>309</v>
      </c>
      <c r="T73" s="40" t="s">
        <v>117</v>
      </c>
      <c r="U73" s="4" t="s">
        <v>79</v>
      </c>
      <c r="V73" s="12" t="s">
        <v>21</v>
      </c>
      <c r="W73" s="20" t="s">
        <v>75</v>
      </c>
      <c r="X73" s="112" t="s">
        <v>542</v>
      </c>
      <c r="Y73" s="116">
        <f>P73</f>
        <v>42230</v>
      </c>
      <c r="Z73" s="108"/>
    </row>
    <row r="74" spans="1:26" s="44" customFormat="1" ht="63.75" x14ac:dyDescent="0.2">
      <c r="A74" s="14">
        <v>70</v>
      </c>
      <c r="B74" s="22" t="s">
        <v>330</v>
      </c>
      <c r="C74" s="26" t="s">
        <v>331</v>
      </c>
      <c r="D74" s="4" t="s">
        <v>63</v>
      </c>
      <c r="E74" s="7" t="s">
        <v>81</v>
      </c>
      <c r="F74" s="11">
        <v>75000000</v>
      </c>
      <c r="G74" s="7" t="s">
        <v>332</v>
      </c>
      <c r="H74" s="19">
        <v>830107466</v>
      </c>
      <c r="I74" s="6">
        <v>0</v>
      </c>
      <c r="J74" s="9">
        <v>41862</v>
      </c>
      <c r="K74" s="31">
        <v>42168</v>
      </c>
      <c r="L74" s="27">
        <v>300</v>
      </c>
      <c r="M74" s="31">
        <v>42166</v>
      </c>
      <c r="N74" s="145" t="s">
        <v>560</v>
      </c>
      <c r="O74" s="27" t="s">
        <v>561</v>
      </c>
      <c r="P74" s="43" t="s">
        <v>562</v>
      </c>
      <c r="Q74" s="11">
        <v>37500000</v>
      </c>
      <c r="R74" s="11">
        <f>F74+Q74</f>
        <v>112500000</v>
      </c>
      <c r="S74" s="10">
        <v>311</v>
      </c>
      <c r="T74" s="40" t="s">
        <v>117</v>
      </c>
      <c r="U74" s="4" t="s">
        <v>20</v>
      </c>
      <c r="V74" s="17" t="s">
        <v>19</v>
      </c>
      <c r="W74" s="20" t="s">
        <v>83</v>
      </c>
      <c r="X74" s="34" t="s">
        <v>542</v>
      </c>
      <c r="Y74" s="116">
        <v>42518</v>
      </c>
      <c r="Z74" s="108"/>
    </row>
    <row r="75" spans="1:26" s="44" customFormat="1" ht="63.75" x14ac:dyDescent="0.2">
      <c r="A75" s="14">
        <v>71</v>
      </c>
      <c r="B75" s="22" t="s">
        <v>333</v>
      </c>
      <c r="C75" s="21" t="s">
        <v>334</v>
      </c>
      <c r="D75" s="4" t="s">
        <v>14</v>
      </c>
      <c r="E75" s="7" t="s">
        <v>551</v>
      </c>
      <c r="F75" s="45">
        <v>333000</v>
      </c>
      <c r="G75" s="30" t="s">
        <v>55</v>
      </c>
      <c r="H75" s="19">
        <v>860001022</v>
      </c>
      <c r="I75" s="6">
        <v>7</v>
      </c>
      <c r="J75" s="9">
        <v>41863</v>
      </c>
      <c r="K75" s="31">
        <v>41866</v>
      </c>
      <c r="L75" s="27">
        <v>180</v>
      </c>
      <c r="M75" s="31">
        <v>42046</v>
      </c>
      <c r="N75" s="121"/>
      <c r="O75" s="9"/>
      <c r="P75" s="43">
        <f>M75</f>
        <v>42046</v>
      </c>
      <c r="Q75" s="10"/>
      <c r="R75" s="11">
        <f>F75</f>
        <v>333000</v>
      </c>
      <c r="S75" s="16">
        <v>34</v>
      </c>
      <c r="T75" s="40" t="s">
        <v>117</v>
      </c>
      <c r="U75" s="21" t="s">
        <v>118</v>
      </c>
      <c r="V75" s="21" t="s">
        <v>88</v>
      </c>
      <c r="W75" s="20" t="s">
        <v>75</v>
      </c>
      <c r="X75" s="34" t="s">
        <v>542</v>
      </c>
      <c r="Y75" s="116">
        <f t="shared" ref="Y75:Y81" si="9">P75</f>
        <v>42046</v>
      </c>
      <c r="Z75" s="108"/>
    </row>
    <row r="76" spans="1:26" s="44" customFormat="1" ht="102" x14ac:dyDescent="0.2">
      <c r="A76" s="14">
        <v>72</v>
      </c>
      <c r="B76" s="22" t="s">
        <v>335</v>
      </c>
      <c r="C76" s="21" t="s">
        <v>336</v>
      </c>
      <c r="D76" s="4" t="s">
        <v>17</v>
      </c>
      <c r="E76" s="7" t="s">
        <v>81</v>
      </c>
      <c r="F76" s="45">
        <v>3770000</v>
      </c>
      <c r="G76" s="30" t="s">
        <v>337</v>
      </c>
      <c r="H76" s="19">
        <v>900393282</v>
      </c>
      <c r="I76" s="6">
        <v>0</v>
      </c>
      <c r="J76" s="9">
        <v>41863</v>
      </c>
      <c r="K76" s="31">
        <v>41877</v>
      </c>
      <c r="L76" s="27">
        <v>60</v>
      </c>
      <c r="M76" s="31">
        <v>41937</v>
      </c>
      <c r="N76" s="109"/>
      <c r="O76" s="9"/>
      <c r="P76" s="43">
        <f>M76</f>
        <v>41937</v>
      </c>
      <c r="Q76" s="10"/>
      <c r="R76" s="11">
        <f>F76</f>
        <v>3770000</v>
      </c>
      <c r="S76" s="10">
        <v>316</v>
      </c>
      <c r="T76" s="42" t="s">
        <v>85</v>
      </c>
      <c r="U76" s="4" t="s">
        <v>20</v>
      </c>
      <c r="V76" s="17" t="s">
        <v>19</v>
      </c>
      <c r="W76" s="20" t="s">
        <v>75</v>
      </c>
      <c r="X76" s="34" t="s">
        <v>542</v>
      </c>
      <c r="Y76" s="116">
        <f t="shared" si="9"/>
        <v>41937</v>
      </c>
      <c r="Z76" s="108"/>
    </row>
    <row r="77" spans="1:26" s="44" customFormat="1" ht="114.75" x14ac:dyDescent="0.2">
      <c r="A77" s="14">
        <v>73</v>
      </c>
      <c r="B77" s="22" t="s">
        <v>338</v>
      </c>
      <c r="C77" s="21" t="s">
        <v>339</v>
      </c>
      <c r="D77" s="21" t="s">
        <v>59</v>
      </c>
      <c r="E77" s="7" t="s">
        <v>81</v>
      </c>
      <c r="F77" s="45">
        <v>480000000</v>
      </c>
      <c r="G77" s="30" t="s">
        <v>340</v>
      </c>
      <c r="H77" s="13">
        <v>899999063</v>
      </c>
      <c r="I77" s="6">
        <v>3</v>
      </c>
      <c r="J77" s="9">
        <v>41866</v>
      </c>
      <c r="K77" s="31">
        <v>41877</v>
      </c>
      <c r="L77" s="27">
        <v>150</v>
      </c>
      <c r="M77" s="31">
        <v>42030</v>
      </c>
      <c r="N77" s="109"/>
      <c r="O77" s="9"/>
      <c r="P77" s="43">
        <f>M77</f>
        <v>42030</v>
      </c>
      <c r="Q77" s="45">
        <v>87500000</v>
      </c>
      <c r="R77" s="11">
        <f>F77+Q77</f>
        <v>567500000</v>
      </c>
      <c r="S77" s="10">
        <v>321</v>
      </c>
      <c r="T77" s="42" t="s">
        <v>93</v>
      </c>
      <c r="U77" s="21" t="s">
        <v>65</v>
      </c>
      <c r="V77" s="21" t="s">
        <v>64</v>
      </c>
      <c r="W77" s="20" t="s">
        <v>587</v>
      </c>
      <c r="X77" s="34" t="s">
        <v>542</v>
      </c>
      <c r="Y77" s="116">
        <f t="shared" si="9"/>
        <v>42030</v>
      </c>
      <c r="Z77" s="108">
        <v>42146</v>
      </c>
    </row>
    <row r="78" spans="1:26" s="44" customFormat="1" ht="51" x14ac:dyDescent="0.2">
      <c r="A78" s="14">
        <v>74</v>
      </c>
      <c r="B78" s="22" t="s">
        <v>341</v>
      </c>
      <c r="C78" s="118" t="s">
        <v>342</v>
      </c>
      <c r="D78" s="4" t="s">
        <v>17</v>
      </c>
      <c r="E78" s="7" t="s">
        <v>81</v>
      </c>
      <c r="F78" s="45">
        <v>4000000</v>
      </c>
      <c r="G78" s="30" t="s">
        <v>343</v>
      </c>
      <c r="H78" s="19">
        <v>900592578</v>
      </c>
      <c r="I78" s="6">
        <v>9</v>
      </c>
      <c r="J78" s="9">
        <v>41870</v>
      </c>
      <c r="K78" s="31">
        <v>41877</v>
      </c>
      <c r="L78" s="27">
        <v>30</v>
      </c>
      <c r="M78" s="31">
        <v>41907</v>
      </c>
      <c r="N78" s="109"/>
      <c r="O78" s="9"/>
      <c r="P78" s="43">
        <f>M78</f>
        <v>41907</v>
      </c>
      <c r="Q78" s="10"/>
      <c r="R78" s="11">
        <f>F78</f>
        <v>4000000</v>
      </c>
      <c r="S78" s="10" t="s">
        <v>546</v>
      </c>
      <c r="T78" s="66" t="s">
        <v>344</v>
      </c>
      <c r="U78" s="4" t="s">
        <v>20</v>
      </c>
      <c r="V78" s="17" t="s">
        <v>19</v>
      </c>
      <c r="W78" s="20" t="s">
        <v>75</v>
      </c>
      <c r="X78" s="34" t="s">
        <v>542</v>
      </c>
      <c r="Y78" s="116">
        <f t="shared" si="9"/>
        <v>41907</v>
      </c>
      <c r="Z78" s="108"/>
    </row>
    <row r="79" spans="1:26" s="44" customFormat="1" ht="87" customHeight="1" x14ac:dyDescent="0.2">
      <c r="A79" s="14">
        <v>75</v>
      </c>
      <c r="B79" s="22" t="s">
        <v>345</v>
      </c>
      <c r="C79" s="118" t="s">
        <v>346</v>
      </c>
      <c r="D79" s="4" t="s">
        <v>17</v>
      </c>
      <c r="E79" s="7" t="s">
        <v>551</v>
      </c>
      <c r="F79" s="45">
        <v>1792000</v>
      </c>
      <c r="G79" s="30" t="s">
        <v>347</v>
      </c>
      <c r="H79" s="19">
        <v>79341308</v>
      </c>
      <c r="I79" s="6"/>
      <c r="J79" s="9">
        <v>41871</v>
      </c>
      <c r="K79" s="31">
        <v>41940</v>
      </c>
      <c r="L79" s="27" t="s">
        <v>348</v>
      </c>
      <c r="M79" s="31">
        <v>41948</v>
      </c>
      <c r="N79" s="109"/>
      <c r="O79" s="9"/>
      <c r="P79" s="43">
        <f>M79</f>
        <v>41948</v>
      </c>
      <c r="Q79" s="10"/>
      <c r="R79" s="11">
        <f>F79+Q79</f>
        <v>1792000</v>
      </c>
      <c r="S79" s="10">
        <v>325</v>
      </c>
      <c r="T79" s="53" t="s">
        <v>95</v>
      </c>
      <c r="U79" s="4" t="s">
        <v>121</v>
      </c>
      <c r="V79" s="21" t="s">
        <v>122</v>
      </c>
      <c r="W79" s="20" t="s">
        <v>75</v>
      </c>
      <c r="X79" s="34" t="s">
        <v>544</v>
      </c>
      <c r="Y79" s="116">
        <f t="shared" si="9"/>
        <v>41948</v>
      </c>
      <c r="Z79" s="108"/>
    </row>
    <row r="80" spans="1:26" s="44" customFormat="1" ht="84" customHeight="1" x14ac:dyDescent="0.2">
      <c r="A80" s="14">
        <v>76</v>
      </c>
      <c r="B80" s="22" t="s">
        <v>349</v>
      </c>
      <c r="C80" s="118" t="s">
        <v>350</v>
      </c>
      <c r="D80" s="4" t="s">
        <v>14</v>
      </c>
      <c r="E80" s="7" t="s">
        <v>551</v>
      </c>
      <c r="F80" s="45">
        <v>1127000</v>
      </c>
      <c r="G80" s="30" t="s">
        <v>351</v>
      </c>
      <c r="H80" s="19">
        <v>860001022</v>
      </c>
      <c r="I80" s="6">
        <v>7</v>
      </c>
      <c r="J80" s="9">
        <v>41872</v>
      </c>
      <c r="K80" s="31">
        <v>41879</v>
      </c>
      <c r="L80" s="27">
        <v>365</v>
      </c>
      <c r="M80" s="31">
        <v>42237</v>
      </c>
      <c r="N80" s="109">
        <v>42238</v>
      </c>
      <c r="O80" s="27">
        <v>90</v>
      </c>
      <c r="P80" s="43">
        <v>42329</v>
      </c>
      <c r="Q80" s="3">
        <v>423000</v>
      </c>
      <c r="R80" s="11">
        <f>F80+Q80</f>
        <v>1550000</v>
      </c>
      <c r="S80" s="10">
        <v>334</v>
      </c>
      <c r="T80" s="53" t="s">
        <v>117</v>
      </c>
      <c r="U80" s="4" t="s">
        <v>79</v>
      </c>
      <c r="V80" s="12" t="s">
        <v>21</v>
      </c>
      <c r="W80" s="20" t="s">
        <v>75</v>
      </c>
      <c r="X80" s="112" t="s">
        <v>542</v>
      </c>
      <c r="Y80" s="116">
        <f t="shared" si="9"/>
        <v>42329</v>
      </c>
      <c r="Z80" s="108"/>
    </row>
    <row r="81" spans="1:26" s="44" customFormat="1" ht="63.75" x14ac:dyDescent="0.2">
      <c r="A81" s="14">
        <v>77</v>
      </c>
      <c r="B81" s="22" t="s">
        <v>352</v>
      </c>
      <c r="C81" s="118" t="s">
        <v>353</v>
      </c>
      <c r="D81" s="4" t="s">
        <v>14</v>
      </c>
      <c r="E81" s="7" t="s">
        <v>551</v>
      </c>
      <c r="F81" s="45">
        <v>153000</v>
      </c>
      <c r="G81" s="30" t="s">
        <v>60</v>
      </c>
      <c r="H81" s="19">
        <v>860009759</v>
      </c>
      <c r="I81" s="6">
        <v>2</v>
      </c>
      <c r="J81" s="9">
        <v>41873</v>
      </c>
      <c r="K81" s="31">
        <v>41879</v>
      </c>
      <c r="L81" s="27">
        <v>180</v>
      </c>
      <c r="M81" s="31">
        <v>42059</v>
      </c>
      <c r="N81" s="121"/>
      <c r="O81" s="9"/>
      <c r="P81" s="43">
        <f>M81</f>
        <v>42059</v>
      </c>
      <c r="Q81" s="10"/>
      <c r="R81" s="11">
        <f>F81</f>
        <v>153000</v>
      </c>
      <c r="S81" s="16">
        <v>37</v>
      </c>
      <c r="T81" s="53" t="s">
        <v>117</v>
      </c>
      <c r="U81" s="21" t="s">
        <v>118</v>
      </c>
      <c r="V81" s="21" t="s">
        <v>88</v>
      </c>
      <c r="W81" s="20" t="s">
        <v>75</v>
      </c>
      <c r="X81" s="34" t="s">
        <v>542</v>
      </c>
      <c r="Y81" s="116">
        <f t="shared" si="9"/>
        <v>42059</v>
      </c>
      <c r="Z81" s="108"/>
    </row>
    <row r="82" spans="1:26" s="44" customFormat="1" ht="165.75" x14ac:dyDescent="0.2">
      <c r="A82" s="14">
        <v>78</v>
      </c>
      <c r="B82" s="22" t="s">
        <v>354</v>
      </c>
      <c r="C82" s="118" t="s">
        <v>355</v>
      </c>
      <c r="D82" s="4" t="s">
        <v>256</v>
      </c>
      <c r="E82" s="7" t="s">
        <v>81</v>
      </c>
      <c r="F82" s="45">
        <v>45388000</v>
      </c>
      <c r="G82" s="30" t="s">
        <v>356</v>
      </c>
      <c r="H82" s="19">
        <v>830511158</v>
      </c>
      <c r="I82" s="6">
        <v>9</v>
      </c>
      <c r="J82" s="9">
        <v>41873</v>
      </c>
      <c r="K82" s="31">
        <v>41891</v>
      </c>
      <c r="L82" s="27">
        <v>60</v>
      </c>
      <c r="M82" s="31">
        <v>41952</v>
      </c>
      <c r="N82" s="109"/>
      <c r="O82" s="9"/>
      <c r="P82" s="43">
        <f>M82</f>
        <v>41952</v>
      </c>
      <c r="Q82" s="10"/>
      <c r="R82" s="11">
        <f>F82</f>
        <v>45388000</v>
      </c>
      <c r="S82" s="10" t="s">
        <v>547</v>
      </c>
      <c r="T82" s="66" t="s">
        <v>357</v>
      </c>
      <c r="U82" s="4" t="s">
        <v>79</v>
      </c>
      <c r="V82" s="12" t="s">
        <v>21</v>
      </c>
      <c r="W82" s="20" t="s">
        <v>75</v>
      </c>
      <c r="X82" s="34" t="s">
        <v>542</v>
      </c>
      <c r="Y82" s="116">
        <f t="shared" ref="Y82:Y133" si="10">P82</f>
        <v>41952</v>
      </c>
      <c r="Z82" s="108"/>
    </row>
    <row r="83" spans="1:26" s="44" customFormat="1" ht="102" x14ac:dyDescent="0.2">
      <c r="A83" s="14">
        <v>79</v>
      </c>
      <c r="B83" s="22" t="s">
        <v>358</v>
      </c>
      <c r="C83" s="118" t="s">
        <v>359</v>
      </c>
      <c r="D83" s="4" t="s">
        <v>17</v>
      </c>
      <c r="E83" s="7" t="s">
        <v>551</v>
      </c>
      <c r="F83" s="45">
        <v>14442000</v>
      </c>
      <c r="G83" s="30" t="s">
        <v>360</v>
      </c>
      <c r="H83" s="19">
        <v>830139228</v>
      </c>
      <c r="I83" s="6">
        <v>1</v>
      </c>
      <c r="J83" s="9">
        <v>41873</v>
      </c>
      <c r="K83" s="31">
        <v>41890</v>
      </c>
      <c r="L83" s="27">
        <v>60</v>
      </c>
      <c r="M83" s="31">
        <v>41950</v>
      </c>
      <c r="N83" s="109"/>
      <c r="O83" s="9"/>
      <c r="P83" s="43">
        <f>M83</f>
        <v>41950</v>
      </c>
      <c r="Q83" s="10"/>
      <c r="R83" s="11">
        <f>F83</f>
        <v>14442000</v>
      </c>
      <c r="S83" s="10">
        <v>336</v>
      </c>
      <c r="T83" s="42" t="s">
        <v>85</v>
      </c>
      <c r="U83" s="4" t="s">
        <v>49</v>
      </c>
      <c r="V83" s="4" t="s">
        <v>361</v>
      </c>
      <c r="W83" s="20" t="s">
        <v>75</v>
      </c>
      <c r="X83" s="34" t="s">
        <v>542</v>
      </c>
      <c r="Y83" s="116">
        <f t="shared" si="10"/>
        <v>41950</v>
      </c>
      <c r="Z83" s="108"/>
    </row>
    <row r="84" spans="1:26" s="44" customFormat="1" ht="114.75" x14ac:dyDescent="0.2">
      <c r="A84" s="14">
        <v>80</v>
      </c>
      <c r="B84" s="22" t="s">
        <v>362</v>
      </c>
      <c r="C84" s="118" t="s">
        <v>363</v>
      </c>
      <c r="D84" s="4" t="s">
        <v>39</v>
      </c>
      <c r="E84" s="2" t="s">
        <v>77</v>
      </c>
      <c r="F84" s="45">
        <v>66918370</v>
      </c>
      <c r="G84" s="30" t="s">
        <v>364</v>
      </c>
      <c r="H84" s="19">
        <v>800063126</v>
      </c>
      <c r="I84" s="6">
        <v>1</v>
      </c>
      <c r="J84" s="9">
        <v>41878</v>
      </c>
      <c r="K84" s="31">
        <v>41885</v>
      </c>
      <c r="L84" s="27">
        <v>150</v>
      </c>
      <c r="M84" s="31">
        <v>42037</v>
      </c>
      <c r="N84" s="109"/>
      <c r="O84" s="9"/>
      <c r="P84" s="43">
        <f>M84</f>
        <v>42037</v>
      </c>
      <c r="Q84" s="10"/>
      <c r="R84" s="11">
        <f>F84</f>
        <v>66918370</v>
      </c>
      <c r="S84" s="10">
        <v>339</v>
      </c>
      <c r="T84" s="53" t="s">
        <v>82</v>
      </c>
      <c r="U84" s="4" t="s">
        <v>24</v>
      </c>
      <c r="V84" s="21" t="s">
        <v>23</v>
      </c>
      <c r="W84" s="20" t="s">
        <v>587</v>
      </c>
      <c r="X84" s="34" t="s">
        <v>542</v>
      </c>
      <c r="Y84" s="116">
        <f t="shared" si="10"/>
        <v>42037</v>
      </c>
      <c r="Z84" s="108">
        <v>42218</v>
      </c>
    </row>
    <row r="85" spans="1:26" s="44" customFormat="1" ht="61.5" customHeight="1" x14ac:dyDescent="0.2">
      <c r="A85" s="14" t="s">
        <v>554</v>
      </c>
      <c r="B85" s="22" t="s">
        <v>555</v>
      </c>
      <c r="C85" s="118" t="s">
        <v>365</v>
      </c>
      <c r="D85" s="4" t="s">
        <v>14</v>
      </c>
      <c r="E85" s="7" t="s">
        <v>76</v>
      </c>
      <c r="F85" s="45"/>
      <c r="G85" s="30" t="s">
        <v>366</v>
      </c>
      <c r="H85" s="19">
        <v>800037800</v>
      </c>
      <c r="I85" s="6">
        <v>8</v>
      </c>
      <c r="J85" s="9">
        <v>41878</v>
      </c>
      <c r="K85" s="31">
        <v>41879</v>
      </c>
      <c r="L85" s="27">
        <v>720</v>
      </c>
      <c r="M85" s="31">
        <v>42610</v>
      </c>
      <c r="N85" s="121">
        <v>42608</v>
      </c>
      <c r="O85" s="27">
        <v>480</v>
      </c>
      <c r="P85" s="43">
        <v>43096</v>
      </c>
      <c r="Q85" s="10"/>
      <c r="R85" s="11">
        <f>F85</f>
        <v>0</v>
      </c>
      <c r="S85" s="16" t="s">
        <v>18</v>
      </c>
      <c r="T85" s="8" t="s">
        <v>367</v>
      </c>
      <c r="U85" s="12" t="s">
        <v>35</v>
      </c>
      <c r="V85" s="4" t="s">
        <v>34</v>
      </c>
      <c r="W85" s="20" t="s">
        <v>83</v>
      </c>
      <c r="X85" s="112" t="s">
        <v>548</v>
      </c>
      <c r="Y85" s="116">
        <f t="shared" si="10"/>
        <v>43096</v>
      </c>
      <c r="Z85" s="108"/>
    </row>
    <row r="86" spans="1:26" s="44" customFormat="1" ht="114.75" x14ac:dyDescent="0.2">
      <c r="A86" s="14">
        <v>82</v>
      </c>
      <c r="B86" s="22" t="s">
        <v>586</v>
      </c>
      <c r="C86" s="118" t="s">
        <v>368</v>
      </c>
      <c r="D86" s="4" t="s">
        <v>63</v>
      </c>
      <c r="E86" s="2" t="s">
        <v>552</v>
      </c>
      <c r="F86" s="45">
        <v>239318500</v>
      </c>
      <c r="G86" s="30" t="s">
        <v>369</v>
      </c>
      <c r="H86" s="19">
        <v>830113914</v>
      </c>
      <c r="I86" s="6">
        <v>3</v>
      </c>
      <c r="J86" s="9">
        <v>41879</v>
      </c>
      <c r="K86" s="31">
        <v>41900</v>
      </c>
      <c r="L86" s="27">
        <v>300</v>
      </c>
      <c r="M86" s="31">
        <v>42202</v>
      </c>
      <c r="N86" s="109">
        <v>42203</v>
      </c>
      <c r="O86" s="27">
        <v>150</v>
      </c>
      <c r="P86" s="43">
        <v>42355</v>
      </c>
      <c r="Q86" s="3">
        <v>90941030</v>
      </c>
      <c r="R86" s="11">
        <f>F86+Q86</f>
        <v>330259530</v>
      </c>
      <c r="S86" s="10">
        <v>342</v>
      </c>
      <c r="T86" s="53" t="s">
        <v>250</v>
      </c>
      <c r="U86" s="12" t="s">
        <v>35</v>
      </c>
      <c r="V86" s="4" t="s">
        <v>34</v>
      </c>
      <c r="W86" s="20" t="s">
        <v>587</v>
      </c>
      <c r="X86" s="34" t="s">
        <v>542</v>
      </c>
      <c r="Y86" s="116">
        <f t="shared" si="10"/>
        <v>42355</v>
      </c>
      <c r="Z86" s="108">
        <v>42466</v>
      </c>
    </row>
    <row r="87" spans="1:26" s="44" customFormat="1" ht="114.75" x14ac:dyDescent="0.2">
      <c r="A87" s="14">
        <v>83</v>
      </c>
      <c r="B87" s="25" t="s">
        <v>370</v>
      </c>
      <c r="C87" s="4" t="s">
        <v>371</v>
      </c>
      <c r="D87" s="4" t="s">
        <v>17</v>
      </c>
      <c r="E87" s="7" t="s">
        <v>81</v>
      </c>
      <c r="F87" s="45">
        <v>21000000</v>
      </c>
      <c r="G87" s="30" t="s">
        <v>372</v>
      </c>
      <c r="H87" s="13">
        <v>800177674</v>
      </c>
      <c r="I87" s="6">
        <v>6</v>
      </c>
      <c r="J87" s="9">
        <v>41884</v>
      </c>
      <c r="K87" s="31">
        <v>41893</v>
      </c>
      <c r="L87" s="27" t="s">
        <v>373</v>
      </c>
      <c r="M87" s="31">
        <v>41896</v>
      </c>
      <c r="N87" s="109"/>
      <c r="O87" s="9"/>
      <c r="P87" s="43">
        <f>M87</f>
        <v>41896</v>
      </c>
      <c r="Q87" s="10"/>
      <c r="R87" s="11">
        <f>F87+Q87</f>
        <v>21000000</v>
      </c>
      <c r="S87" s="10">
        <v>350</v>
      </c>
      <c r="T87" s="53" t="s">
        <v>95</v>
      </c>
      <c r="U87" s="4" t="s">
        <v>24</v>
      </c>
      <c r="V87" s="21" t="s">
        <v>23</v>
      </c>
      <c r="W87" s="20" t="s">
        <v>587</v>
      </c>
      <c r="X87" s="34" t="s">
        <v>542</v>
      </c>
      <c r="Y87" s="116">
        <f t="shared" si="10"/>
        <v>41896</v>
      </c>
      <c r="Z87" s="108">
        <v>41920</v>
      </c>
    </row>
    <row r="88" spans="1:26" s="44" customFormat="1" ht="102" x14ac:dyDescent="0.2">
      <c r="A88" s="14">
        <v>84</v>
      </c>
      <c r="B88" s="25" t="s">
        <v>374</v>
      </c>
      <c r="C88" s="4" t="s">
        <v>375</v>
      </c>
      <c r="D88" s="4" t="s">
        <v>63</v>
      </c>
      <c r="E88" s="7" t="s">
        <v>551</v>
      </c>
      <c r="F88" s="45">
        <v>88500000</v>
      </c>
      <c r="G88" s="19" t="s">
        <v>376</v>
      </c>
      <c r="H88" s="13">
        <v>830038304</v>
      </c>
      <c r="I88" s="6">
        <v>1</v>
      </c>
      <c r="J88" s="9">
        <v>41887</v>
      </c>
      <c r="K88" s="31">
        <v>41901</v>
      </c>
      <c r="L88" s="27">
        <v>90</v>
      </c>
      <c r="M88" s="31">
        <v>41991</v>
      </c>
      <c r="N88" s="109">
        <v>41992</v>
      </c>
      <c r="O88" s="27">
        <v>45</v>
      </c>
      <c r="P88" s="43">
        <v>42036</v>
      </c>
      <c r="Q88" s="10"/>
      <c r="R88" s="11">
        <f>F88</f>
        <v>88500000</v>
      </c>
      <c r="S88" s="10">
        <v>354</v>
      </c>
      <c r="T88" s="42" t="s">
        <v>85</v>
      </c>
      <c r="U88" s="4" t="s">
        <v>49</v>
      </c>
      <c r="V88" s="12" t="s">
        <v>361</v>
      </c>
      <c r="W88" s="20" t="s">
        <v>75</v>
      </c>
      <c r="X88" s="34" t="s">
        <v>542</v>
      </c>
      <c r="Y88" s="116">
        <f t="shared" si="10"/>
        <v>42036</v>
      </c>
      <c r="Z88" s="108"/>
    </row>
    <row r="89" spans="1:26" s="44" customFormat="1" ht="178.5" x14ac:dyDescent="0.2">
      <c r="A89" s="14">
        <v>85</v>
      </c>
      <c r="B89" s="25" t="s">
        <v>377</v>
      </c>
      <c r="C89" s="4" t="s">
        <v>378</v>
      </c>
      <c r="D89" s="4" t="s">
        <v>14</v>
      </c>
      <c r="E89" s="7" t="s">
        <v>81</v>
      </c>
      <c r="F89" s="45">
        <v>437887982</v>
      </c>
      <c r="G89" s="4" t="s">
        <v>379</v>
      </c>
      <c r="H89" s="13">
        <v>830033498</v>
      </c>
      <c r="I89" s="6">
        <v>7</v>
      </c>
      <c r="J89" s="9">
        <v>41891</v>
      </c>
      <c r="K89" s="31">
        <v>41907</v>
      </c>
      <c r="L89" s="10">
        <v>180</v>
      </c>
      <c r="M89" s="31">
        <v>42087</v>
      </c>
      <c r="N89" s="109"/>
      <c r="O89" s="9"/>
      <c r="P89" s="43">
        <f>M89</f>
        <v>42087</v>
      </c>
      <c r="Q89" s="10"/>
      <c r="R89" s="11">
        <f>F89</f>
        <v>437887982</v>
      </c>
      <c r="S89" s="10">
        <v>356</v>
      </c>
      <c r="T89" s="42" t="s">
        <v>85</v>
      </c>
      <c r="U89" s="4" t="s">
        <v>49</v>
      </c>
      <c r="V89" s="10" t="s">
        <v>361</v>
      </c>
      <c r="W89" s="20" t="s">
        <v>75</v>
      </c>
      <c r="X89" s="112" t="s">
        <v>542</v>
      </c>
      <c r="Y89" s="116">
        <f t="shared" si="10"/>
        <v>42087</v>
      </c>
      <c r="Z89" s="108"/>
    </row>
    <row r="90" spans="1:26" s="44" customFormat="1" ht="89.25" x14ac:dyDescent="0.2">
      <c r="A90" s="14">
        <v>86</v>
      </c>
      <c r="B90" s="25" t="s">
        <v>380</v>
      </c>
      <c r="C90" s="4" t="s">
        <v>381</v>
      </c>
      <c r="D90" s="4" t="s">
        <v>14</v>
      </c>
      <c r="E90" s="7" t="s">
        <v>81</v>
      </c>
      <c r="F90" s="45">
        <v>32000000</v>
      </c>
      <c r="G90" s="30" t="s">
        <v>58</v>
      </c>
      <c r="H90" s="13">
        <v>19355220</v>
      </c>
      <c r="I90" s="6"/>
      <c r="J90" s="9">
        <v>41893</v>
      </c>
      <c r="K90" s="31">
        <v>41897</v>
      </c>
      <c r="L90" s="27">
        <v>120</v>
      </c>
      <c r="M90" s="37">
        <v>42018</v>
      </c>
      <c r="N90" s="109"/>
      <c r="O90" s="9"/>
      <c r="P90" s="43">
        <f>M90</f>
        <v>42018</v>
      </c>
      <c r="Q90" s="10"/>
      <c r="R90" s="11">
        <f>F90</f>
        <v>32000000</v>
      </c>
      <c r="S90" s="10">
        <v>361</v>
      </c>
      <c r="T90" s="53" t="s">
        <v>82</v>
      </c>
      <c r="U90" s="12" t="s">
        <v>113</v>
      </c>
      <c r="V90" s="21" t="s">
        <v>114</v>
      </c>
      <c r="W90" s="20" t="s">
        <v>75</v>
      </c>
      <c r="X90" s="34" t="s">
        <v>543</v>
      </c>
      <c r="Y90" s="116">
        <f t="shared" si="10"/>
        <v>42018</v>
      </c>
      <c r="Z90" s="108"/>
    </row>
    <row r="91" spans="1:26" s="44" customFormat="1" ht="102" x14ac:dyDescent="0.2">
      <c r="A91" s="14">
        <v>87</v>
      </c>
      <c r="B91" s="25" t="s">
        <v>382</v>
      </c>
      <c r="C91" s="4" t="s">
        <v>383</v>
      </c>
      <c r="D91" s="4" t="s">
        <v>14</v>
      </c>
      <c r="E91" s="7" t="s">
        <v>81</v>
      </c>
      <c r="F91" s="45">
        <v>39000000</v>
      </c>
      <c r="G91" s="30" t="s">
        <v>68</v>
      </c>
      <c r="H91" s="13">
        <v>13495039</v>
      </c>
      <c r="I91" s="6"/>
      <c r="J91" s="9">
        <v>41898</v>
      </c>
      <c r="K91" s="31">
        <v>41907</v>
      </c>
      <c r="L91" s="10">
        <v>180</v>
      </c>
      <c r="M91" s="31">
        <v>42087</v>
      </c>
      <c r="N91" s="109"/>
      <c r="O91" s="9"/>
      <c r="P91" s="43">
        <f>M91</f>
        <v>42087</v>
      </c>
      <c r="Q91" s="10"/>
      <c r="R91" s="11">
        <f>F91</f>
        <v>39000000</v>
      </c>
      <c r="S91" s="10">
        <v>364</v>
      </c>
      <c r="T91" s="51" t="s">
        <v>82</v>
      </c>
      <c r="U91" s="4" t="s">
        <v>49</v>
      </c>
      <c r="V91" s="21" t="s">
        <v>48</v>
      </c>
      <c r="W91" s="20" t="s">
        <v>75</v>
      </c>
      <c r="X91" s="34" t="s">
        <v>543</v>
      </c>
      <c r="Y91" s="116">
        <f t="shared" si="10"/>
        <v>42087</v>
      </c>
      <c r="Z91" s="108"/>
    </row>
    <row r="92" spans="1:26" s="44" customFormat="1" ht="51" x14ac:dyDescent="0.2">
      <c r="A92" s="14">
        <v>88</v>
      </c>
      <c r="B92" s="25" t="s">
        <v>384</v>
      </c>
      <c r="C92" s="4" t="s">
        <v>385</v>
      </c>
      <c r="D92" s="4" t="s">
        <v>17</v>
      </c>
      <c r="E92" s="7" t="s">
        <v>551</v>
      </c>
      <c r="F92" s="45">
        <v>4286000</v>
      </c>
      <c r="G92" s="7" t="s">
        <v>386</v>
      </c>
      <c r="H92" s="36" t="s">
        <v>387</v>
      </c>
      <c r="I92" s="6">
        <v>8</v>
      </c>
      <c r="J92" s="9">
        <v>41906</v>
      </c>
      <c r="K92" s="31">
        <v>41915</v>
      </c>
      <c r="L92" s="10" t="s">
        <v>157</v>
      </c>
      <c r="M92" s="31">
        <v>41932</v>
      </c>
      <c r="N92" s="109"/>
      <c r="O92" s="9"/>
      <c r="P92" s="43">
        <f>M92</f>
        <v>41932</v>
      </c>
      <c r="Q92" s="10"/>
      <c r="R92" s="11">
        <f>F92</f>
        <v>4286000</v>
      </c>
      <c r="S92" s="10">
        <v>373</v>
      </c>
      <c r="T92" s="42" t="s">
        <v>388</v>
      </c>
      <c r="U92" s="4" t="s">
        <v>79</v>
      </c>
      <c r="V92" s="12" t="s">
        <v>21</v>
      </c>
      <c r="W92" s="20" t="s">
        <v>587</v>
      </c>
      <c r="X92" s="34" t="s">
        <v>542</v>
      </c>
      <c r="Y92" s="116">
        <f t="shared" si="10"/>
        <v>41932</v>
      </c>
      <c r="Z92" s="108">
        <v>42551</v>
      </c>
    </row>
    <row r="93" spans="1:26" s="44" customFormat="1" ht="114.75" x14ac:dyDescent="0.2">
      <c r="A93" s="14">
        <v>89</v>
      </c>
      <c r="B93" s="25" t="s">
        <v>389</v>
      </c>
      <c r="C93" s="4" t="s">
        <v>390</v>
      </c>
      <c r="D93" s="4" t="s">
        <v>14</v>
      </c>
      <c r="E93" s="7" t="s">
        <v>76</v>
      </c>
      <c r="F93" s="45">
        <v>96000000</v>
      </c>
      <c r="G93" s="30" t="s">
        <v>391</v>
      </c>
      <c r="H93" s="13">
        <v>900577283</v>
      </c>
      <c r="I93" s="6">
        <v>9</v>
      </c>
      <c r="J93" s="9">
        <v>41908</v>
      </c>
      <c r="K93" s="31">
        <v>41963</v>
      </c>
      <c r="L93" s="10">
        <v>240</v>
      </c>
      <c r="M93" s="31">
        <v>42204</v>
      </c>
      <c r="N93" s="109">
        <v>42204</v>
      </c>
      <c r="O93" s="27">
        <v>90</v>
      </c>
      <c r="P93" s="43">
        <v>42296</v>
      </c>
      <c r="Q93" s="11">
        <v>36000000</v>
      </c>
      <c r="R93" s="11">
        <f>F93+Q93</f>
        <v>132000000</v>
      </c>
      <c r="S93" s="10">
        <v>374</v>
      </c>
      <c r="T93" s="51" t="s">
        <v>86</v>
      </c>
      <c r="U93" s="4" t="s">
        <v>20</v>
      </c>
      <c r="V93" s="17" t="s">
        <v>19</v>
      </c>
      <c r="W93" s="20" t="s">
        <v>587</v>
      </c>
      <c r="X93" s="112" t="s">
        <v>542</v>
      </c>
      <c r="Y93" s="116">
        <f t="shared" si="10"/>
        <v>42296</v>
      </c>
      <c r="Z93" s="108">
        <v>42517</v>
      </c>
    </row>
    <row r="94" spans="1:26" s="24" customFormat="1" ht="102" x14ac:dyDescent="0.2">
      <c r="A94" s="16">
        <v>90</v>
      </c>
      <c r="B94" s="22" t="s">
        <v>392</v>
      </c>
      <c r="C94" s="4" t="s">
        <v>393</v>
      </c>
      <c r="D94" s="4" t="s">
        <v>14</v>
      </c>
      <c r="E94" s="7" t="s">
        <v>81</v>
      </c>
      <c r="F94" s="11">
        <v>39000000</v>
      </c>
      <c r="G94" s="4" t="s">
        <v>67</v>
      </c>
      <c r="H94" s="5">
        <v>46676852</v>
      </c>
      <c r="I94" s="6"/>
      <c r="J94" s="9">
        <v>41911</v>
      </c>
      <c r="K94" s="31">
        <v>41915</v>
      </c>
      <c r="L94" s="10">
        <v>180</v>
      </c>
      <c r="M94" s="31">
        <v>42096</v>
      </c>
      <c r="N94" s="109"/>
      <c r="O94" s="43"/>
      <c r="P94" s="43">
        <f>M94</f>
        <v>42096</v>
      </c>
      <c r="Q94" s="10"/>
      <c r="R94" s="11">
        <f>F94</f>
        <v>39000000</v>
      </c>
      <c r="S94" s="10">
        <v>380</v>
      </c>
      <c r="T94" s="51" t="s">
        <v>82</v>
      </c>
      <c r="U94" s="4" t="s">
        <v>49</v>
      </c>
      <c r="V94" s="21" t="s">
        <v>48</v>
      </c>
      <c r="W94" s="20" t="s">
        <v>75</v>
      </c>
      <c r="X94" s="19" t="s">
        <v>543</v>
      </c>
      <c r="Y94" s="116">
        <f t="shared" si="10"/>
        <v>42096</v>
      </c>
      <c r="Z94" s="108"/>
    </row>
    <row r="95" spans="1:26" s="24" customFormat="1" ht="76.5" x14ac:dyDescent="0.2">
      <c r="A95" s="16">
        <v>91</v>
      </c>
      <c r="B95" s="22" t="s">
        <v>394</v>
      </c>
      <c r="C95" s="4" t="s">
        <v>395</v>
      </c>
      <c r="D95" s="4" t="s">
        <v>63</v>
      </c>
      <c r="E95" s="2" t="s">
        <v>552</v>
      </c>
      <c r="F95" s="67">
        <v>115060000</v>
      </c>
      <c r="G95" s="4" t="s">
        <v>369</v>
      </c>
      <c r="H95" s="5">
        <v>830113914</v>
      </c>
      <c r="I95" s="6">
        <v>3</v>
      </c>
      <c r="J95" s="9">
        <v>41911</v>
      </c>
      <c r="K95" s="31">
        <v>41919</v>
      </c>
      <c r="L95" s="10">
        <v>90</v>
      </c>
      <c r="M95" s="31">
        <v>42010</v>
      </c>
      <c r="N95" s="109"/>
      <c r="O95" s="43"/>
      <c r="P95" s="43">
        <f>M95</f>
        <v>42010</v>
      </c>
      <c r="Q95" s="10"/>
      <c r="R95" s="11">
        <f>F95</f>
        <v>115060000</v>
      </c>
      <c r="S95" s="10">
        <v>376</v>
      </c>
      <c r="T95" s="42" t="s">
        <v>396</v>
      </c>
      <c r="U95" s="4" t="s">
        <v>20</v>
      </c>
      <c r="V95" s="17" t="s">
        <v>19</v>
      </c>
      <c r="W95" s="20" t="s">
        <v>587</v>
      </c>
      <c r="X95" s="34" t="s">
        <v>542</v>
      </c>
      <c r="Y95" s="116">
        <f t="shared" si="10"/>
        <v>42010</v>
      </c>
      <c r="Z95" s="108">
        <v>42130</v>
      </c>
    </row>
    <row r="96" spans="1:26" s="24" customFormat="1" ht="195.75" customHeight="1" x14ac:dyDescent="0.2">
      <c r="A96" s="16">
        <v>92</v>
      </c>
      <c r="B96" s="22" t="s">
        <v>397</v>
      </c>
      <c r="C96" s="4" t="s">
        <v>398</v>
      </c>
      <c r="D96" s="4" t="s">
        <v>39</v>
      </c>
      <c r="E96" s="7" t="s">
        <v>81</v>
      </c>
      <c r="F96" s="20">
        <v>139756800</v>
      </c>
      <c r="G96" s="4" t="s">
        <v>399</v>
      </c>
      <c r="H96" s="36" t="s">
        <v>400</v>
      </c>
      <c r="I96" s="6">
        <v>1</v>
      </c>
      <c r="J96" s="9">
        <v>41912</v>
      </c>
      <c r="K96" s="31">
        <v>41927</v>
      </c>
      <c r="L96" s="10">
        <v>90</v>
      </c>
      <c r="M96" s="31">
        <v>42018</v>
      </c>
      <c r="N96" s="109">
        <v>41996</v>
      </c>
      <c r="O96" s="17" t="s">
        <v>570</v>
      </c>
      <c r="P96" s="43" t="s">
        <v>538</v>
      </c>
      <c r="Q96" s="107" t="s">
        <v>540</v>
      </c>
      <c r="R96" s="11">
        <f>F96+17452426</f>
        <v>157209226</v>
      </c>
      <c r="S96" s="10" t="s">
        <v>571</v>
      </c>
      <c r="T96" s="42" t="s">
        <v>85</v>
      </c>
      <c r="U96" s="4" t="s">
        <v>20</v>
      </c>
      <c r="V96" s="17" t="s">
        <v>19</v>
      </c>
      <c r="W96" s="20" t="s">
        <v>75</v>
      </c>
      <c r="X96" s="34" t="s">
        <v>542</v>
      </c>
      <c r="Y96" s="116">
        <v>42215</v>
      </c>
      <c r="Z96" s="108"/>
    </row>
    <row r="97" spans="1:26" s="24" customFormat="1" ht="60" customHeight="1" x14ac:dyDescent="0.2">
      <c r="A97" s="16">
        <v>93</v>
      </c>
      <c r="B97" s="22" t="s">
        <v>401</v>
      </c>
      <c r="C97" s="4" t="s">
        <v>402</v>
      </c>
      <c r="D97" s="4" t="s">
        <v>63</v>
      </c>
      <c r="E97" s="7" t="s">
        <v>551</v>
      </c>
      <c r="F97" s="11">
        <v>745363612</v>
      </c>
      <c r="G97" s="7" t="s">
        <v>403</v>
      </c>
      <c r="H97" s="19">
        <v>830007334</v>
      </c>
      <c r="I97" s="6">
        <v>8</v>
      </c>
      <c r="J97" s="9">
        <v>41912</v>
      </c>
      <c r="K97" s="31">
        <v>41919</v>
      </c>
      <c r="L97" s="10" t="s">
        <v>404</v>
      </c>
      <c r="M97" s="31">
        <v>41985</v>
      </c>
      <c r="N97" s="109">
        <v>41986</v>
      </c>
      <c r="O97" s="10">
        <v>60</v>
      </c>
      <c r="P97" s="43">
        <v>42046</v>
      </c>
      <c r="Q97" s="10"/>
      <c r="R97" s="11">
        <f>F97+Q97</f>
        <v>745363612</v>
      </c>
      <c r="S97" s="10">
        <v>379</v>
      </c>
      <c r="T97" s="42" t="s">
        <v>85</v>
      </c>
      <c r="U97" s="4" t="s">
        <v>20</v>
      </c>
      <c r="V97" s="17" t="s">
        <v>19</v>
      </c>
      <c r="W97" s="20" t="s">
        <v>587</v>
      </c>
      <c r="X97" s="34" t="s">
        <v>542</v>
      </c>
      <c r="Y97" s="116">
        <f t="shared" si="10"/>
        <v>42046</v>
      </c>
      <c r="Z97" s="108">
        <v>42158</v>
      </c>
    </row>
    <row r="98" spans="1:26" s="24" customFormat="1" ht="102" x14ac:dyDescent="0.2">
      <c r="A98" s="16">
        <v>94</v>
      </c>
      <c r="B98" s="22" t="s">
        <v>405</v>
      </c>
      <c r="C98" s="4" t="s">
        <v>406</v>
      </c>
      <c r="D98" s="4" t="s">
        <v>17</v>
      </c>
      <c r="E98" s="7" t="s">
        <v>551</v>
      </c>
      <c r="F98" s="20">
        <v>13461800</v>
      </c>
      <c r="G98" s="7" t="s">
        <v>407</v>
      </c>
      <c r="H98" s="19">
        <v>830016004</v>
      </c>
      <c r="I98" s="6">
        <v>0</v>
      </c>
      <c r="J98" s="9">
        <v>41912</v>
      </c>
      <c r="K98" s="31">
        <v>41926</v>
      </c>
      <c r="L98" s="10">
        <v>365</v>
      </c>
      <c r="M98" s="31">
        <v>42290</v>
      </c>
      <c r="N98" s="109">
        <v>42291</v>
      </c>
      <c r="O98" s="10">
        <v>120</v>
      </c>
      <c r="P98" s="43">
        <v>42413</v>
      </c>
      <c r="Q98" s="11">
        <v>6730900</v>
      </c>
      <c r="R98" s="11">
        <f>F98+Q98</f>
        <v>20192700</v>
      </c>
      <c r="S98" s="10">
        <v>378</v>
      </c>
      <c r="T98" s="66" t="s">
        <v>97</v>
      </c>
      <c r="U98" s="4" t="s">
        <v>35</v>
      </c>
      <c r="V98" s="21" t="s">
        <v>34</v>
      </c>
      <c r="W98" s="20" t="s">
        <v>75</v>
      </c>
      <c r="X98" s="34" t="s">
        <v>542</v>
      </c>
      <c r="Y98" s="116">
        <f t="shared" si="10"/>
        <v>42413</v>
      </c>
      <c r="Z98" s="108"/>
    </row>
    <row r="99" spans="1:26" s="24" customFormat="1" ht="71.25" customHeight="1" x14ac:dyDescent="0.2">
      <c r="A99" s="16">
        <v>95</v>
      </c>
      <c r="B99" s="22" t="s">
        <v>408</v>
      </c>
      <c r="C99" s="4" t="s">
        <v>409</v>
      </c>
      <c r="D99" s="4" t="s">
        <v>14</v>
      </c>
      <c r="E99" s="7" t="s">
        <v>76</v>
      </c>
      <c r="F99" s="11">
        <v>167040000</v>
      </c>
      <c r="G99" s="4" t="s">
        <v>410</v>
      </c>
      <c r="H99" s="19">
        <v>19446213</v>
      </c>
      <c r="I99" s="6"/>
      <c r="J99" s="9">
        <v>41914</v>
      </c>
      <c r="K99" s="31">
        <v>41929</v>
      </c>
      <c r="L99" s="10">
        <v>240</v>
      </c>
      <c r="M99" s="31">
        <v>42171</v>
      </c>
      <c r="N99" s="109">
        <v>42172</v>
      </c>
      <c r="O99" s="10">
        <v>120</v>
      </c>
      <c r="P99" s="43">
        <v>42292</v>
      </c>
      <c r="Q99" s="11">
        <v>83520000</v>
      </c>
      <c r="R99" s="11">
        <f>F99+Q99</f>
        <v>250560000</v>
      </c>
      <c r="S99" s="10">
        <v>383</v>
      </c>
      <c r="T99" s="51" t="s">
        <v>86</v>
      </c>
      <c r="U99" s="4" t="s">
        <v>20</v>
      </c>
      <c r="V99" s="17" t="s">
        <v>19</v>
      </c>
      <c r="W99" s="20" t="s">
        <v>587</v>
      </c>
      <c r="X99" s="34" t="s">
        <v>544</v>
      </c>
      <c r="Y99" s="116">
        <f t="shared" si="10"/>
        <v>42292</v>
      </c>
      <c r="Z99" s="108">
        <v>42517</v>
      </c>
    </row>
    <row r="100" spans="1:26" s="24" customFormat="1" ht="63.75" x14ac:dyDescent="0.2">
      <c r="A100" s="16">
        <v>96</v>
      </c>
      <c r="B100" s="22" t="s">
        <v>411</v>
      </c>
      <c r="C100" s="4" t="s">
        <v>412</v>
      </c>
      <c r="D100" s="4" t="s">
        <v>17</v>
      </c>
      <c r="E100" s="7" t="s">
        <v>551</v>
      </c>
      <c r="F100" s="20">
        <v>12064000</v>
      </c>
      <c r="G100" s="2" t="s">
        <v>413</v>
      </c>
      <c r="H100" s="2">
        <v>811025446</v>
      </c>
      <c r="I100" s="2">
        <v>1</v>
      </c>
      <c r="J100" s="9">
        <v>41919</v>
      </c>
      <c r="K100" s="31">
        <v>41922</v>
      </c>
      <c r="L100" s="10">
        <v>15</v>
      </c>
      <c r="M100" s="31">
        <v>41943</v>
      </c>
      <c r="N100" s="109"/>
      <c r="O100" s="9"/>
      <c r="P100" s="43">
        <f t="shared" ref="P100:P111" si="11">M100</f>
        <v>41943</v>
      </c>
      <c r="Q100" s="10"/>
      <c r="R100" s="11">
        <f t="shared" ref="R100:R113" si="12">F100</f>
        <v>12064000</v>
      </c>
      <c r="S100" s="10">
        <v>389</v>
      </c>
      <c r="T100" s="66" t="s">
        <v>97</v>
      </c>
      <c r="U100" s="4" t="s">
        <v>20</v>
      </c>
      <c r="V100" s="17" t="s">
        <v>19</v>
      </c>
      <c r="W100" s="20" t="s">
        <v>75</v>
      </c>
      <c r="X100" s="34" t="s">
        <v>542</v>
      </c>
      <c r="Y100" s="116">
        <f t="shared" si="10"/>
        <v>41943</v>
      </c>
      <c r="Z100" s="108"/>
    </row>
    <row r="101" spans="1:26" s="24" customFormat="1" ht="127.5" x14ac:dyDescent="0.2">
      <c r="A101" s="16">
        <v>97</v>
      </c>
      <c r="B101" s="22" t="s">
        <v>414</v>
      </c>
      <c r="C101" s="4" t="s">
        <v>415</v>
      </c>
      <c r="D101" s="4" t="s">
        <v>14</v>
      </c>
      <c r="E101" s="7" t="s">
        <v>81</v>
      </c>
      <c r="F101" s="11">
        <v>24150000</v>
      </c>
      <c r="G101" s="4" t="s">
        <v>13</v>
      </c>
      <c r="H101" s="29">
        <v>19230447</v>
      </c>
      <c r="I101" s="6"/>
      <c r="J101" s="9">
        <v>41920</v>
      </c>
      <c r="K101" s="31">
        <v>41920</v>
      </c>
      <c r="L101" s="10">
        <v>90</v>
      </c>
      <c r="M101" s="31">
        <v>42011</v>
      </c>
      <c r="N101" s="109"/>
      <c r="O101" s="9"/>
      <c r="P101" s="43">
        <f t="shared" si="11"/>
        <v>42011</v>
      </c>
      <c r="Q101" s="10"/>
      <c r="R101" s="11">
        <f t="shared" si="12"/>
        <v>24150000</v>
      </c>
      <c r="S101" s="10">
        <v>394</v>
      </c>
      <c r="T101" s="51" t="s">
        <v>82</v>
      </c>
      <c r="U101" s="21" t="s">
        <v>16</v>
      </c>
      <c r="V101" s="21" t="s">
        <v>15</v>
      </c>
      <c r="W101" s="20" t="s">
        <v>75</v>
      </c>
      <c r="X101" s="113" t="s">
        <v>543</v>
      </c>
      <c r="Y101" s="116">
        <f t="shared" si="10"/>
        <v>42011</v>
      </c>
      <c r="Z101" s="108"/>
    </row>
    <row r="102" spans="1:26" s="24" customFormat="1" ht="63.75" x14ac:dyDescent="0.2">
      <c r="A102" s="16">
        <v>98</v>
      </c>
      <c r="B102" s="22" t="s">
        <v>416</v>
      </c>
      <c r="C102" s="4" t="s">
        <v>417</v>
      </c>
      <c r="D102" s="4" t="s">
        <v>17</v>
      </c>
      <c r="E102" s="7" t="s">
        <v>551</v>
      </c>
      <c r="F102" s="11">
        <v>5841780</v>
      </c>
      <c r="G102" s="4" t="s">
        <v>418</v>
      </c>
      <c r="H102" s="5">
        <v>900339712</v>
      </c>
      <c r="I102" s="6">
        <v>7</v>
      </c>
      <c r="J102" s="9">
        <v>41920</v>
      </c>
      <c r="K102" s="31">
        <v>41933</v>
      </c>
      <c r="L102" s="10" t="s">
        <v>157</v>
      </c>
      <c r="M102" s="31">
        <v>41948</v>
      </c>
      <c r="N102" s="109"/>
      <c r="O102" s="9"/>
      <c r="P102" s="43">
        <f t="shared" si="11"/>
        <v>41948</v>
      </c>
      <c r="Q102" s="10"/>
      <c r="R102" s="11">
        <f>F102+Q102</f>
        <v>5841780</v>
      </c>
      <c r="S102" s="10">
        <v>395</v>
      </c>
      <c r="T102" s="51" t="s">
        <v>84</v>
      </c>
      <c r="U102" s="4" t="s">
        <v>24</v>
      </c>
      <c r="V102" s="21" t="s">
        <v>23</v>
      </c>
      <c r="W102" s="20" t="s">
        <v>75</v>
      </c>
      <c r="X102" s="34" t="s">
        <v>542</v>
      </c>
      <c r="Y102" s="116">
        <f t="shared" si="10"/>
        <v>41948</v>
      </c>
      <c r="Z102" s="108"/>
    </row>
    <row r="103" spans="1:26" s="24" customFormat="1" ht="89.25" x14ac:dyDescent="0.2">
      <c r="A103" s="16">
        <v>99</v>
      </c>
      <c r="B103" s="22" t="s">
        <v>419</v>
      </c>
      <c r="C103" s="4" t="s">
        <v>44</v>
      </c>
      <c r="D103" s="4" t="s">
        <v>14</v>
      </c>
      <c r="E103" s="7" t="s">
        <v>81</v>
      </c>
      <c r="F103" s="11">
        <v>21000000</v>
      </c>
      <c r="G103" s="4" t="s">
        <v>420</v>
      </c>
      <c r="H103" s="5">
        <v>80424868</v>
      </c>
      <c r="I103" s="6"/>
      <c r="J103" s="9">
        <v>41922</v>
      </c>
      <c r="K103" s="31">
        <v>41927</v>
      </c>
      <c r="L103" s="10">
        <v>90</v>
      </c>
      <c r="M103" s="31">
        <v>42018</v>
      </c>
      <c r="N103" s="109"/>
      <c r="O103" s="9"/>
      <c r="P103" s="43">
        <f t="shared" si="11"/>
        <v>42018</v>
      </c>
      <c r="Q103" s="10"/>
      <c r="R103" s="11">
        <f t="shared" si="12"/>
        <v>21000000</v>
      </c>
      <c r="S103" s="10">
        <v>402</v>
      </c>
      <c r="T103" s="51" t="s">
        <v>82</v>
      </c>
      <c r="U103" s="4" t="s">
        <v>46</v>
      </c>
      <c r="V103" s="21" t="s">
        <v>45</v>
      </c>
      <c r="W103" s="20" t="s">
        <v>587</v>
      </c>
      <c r="X103" s="110" t="s">
        <v>543</v>
      </c>
      <c r="Y103" s="116">
        <f t="shared" si="10"/>
        <v>42018</v>
      </c>
      <c r="Z103" s="108">
        <v>41984</v>
      </c>
    </row>
    <row r="104" spans="1:26" s="24" customFormat="1" ht="89.25" x14ac:dyDescent="0.2">
      <c r="A104" s="16">
        <v>100</v>
      </c>
      <c r="B104" s="22" t="s">
        <v>421</v>
      </c>
      <c r="C104" s="4" t="s">
        <v>44</v>
      </c>
      <c r="D104" s="4" t="s">
        <v>14</v>
      </c>
      <c r="E104" s="7" t="s">
        <v>81</v>
      </c>
      <c r="F104" s="11">
        <v>21000000</v>
      </c>
      <c r="G104" s="4" t="s">
        <v>422</v>
      </c>
      <c r="H104" s="5">
        <v>478753</v>
      </c>
      <c r="I104" s="6"/>
      <c r="J104" s="9">
        <v>41922</v>
      </c>
      <c r="K104" s="31">
        <v>41927</v>
      </c>
      <c r="L104" s="10">
        <v>90</v>
      </c>
      <c r="M104" s="31">
        <v>42018</v>
      </c>
      <c r="N104" s="109"/>
      <c r="O104" s="9"/>
      <c r="P104" s="43">
        <f t="shared" si="11"/>
        <v>42018</v>
      </c>
      <c r="Q104" s="10"/>
      <c r="R104" s="11">
        <f t="shared" si="12"/>
        <v>21000000</v>
      </c>
      <c r="S104" s="10">
        <v>401</v>
      </c>
      <c r="T104" s="51" t="s">
        <v>82</v>
      </c>
      <c r="U104" s="4" t="s">
        <v>46</v>
      </c>
      <c r="V104" s="21" t="s">
        <v>45</v>
      </c>
      <c r="W104" s="20" t="s">
        <v>75</v>
      </c>
      <c r="X104" s="19" t="s">
        <v>543</v>
      </c>
      <c r="Y104" s="116">
        <f t="shared" si="10"/>
        <v>42018</v>
      </c>
      <c r="Z104" s="108"/>
    </row>
    <row r="105" spans="1:26" s="24" customFormat="1" ht="89.25" x14ac:dyDescent="0.2">
      <c r="A105" s="16">
        <v>101</v>
      </c>
      <c r="B105" s="22" t="s">
        <v>423</v>
      </c>
      <c r="C105" s="4" t="s">
        <v>44</v>
      </c>
      <c r="D105" s="4" t="s">
        <v>14</v>
      </c>
      <c r="E105" s="7" t="s">
        <v>81</v>
      </c>
      <c r="F105" s="11">
        <v>21000000</v>
      </c>
      <c r="G105" s="4" t="s">
        <v>424</v>
      </c>
      <c r="H105" s="5">
        <v>52500009</v>
      </c>
      <c r="I105" s="6"/>
      <c r="J105" s="9">
        <v>41922</v>
      </c>
      <c r="K105" s="68">
        <v>41950</v>
      </c>
      <c r="L105" s="10">
        <v>90</v>
      </c>
      <c r="M105" s="68">
        <v>42041</v>
      </c>
      <c r="N105" s="109"/>
      <c r="O105" s="9"/>
      <c r="P105" s="43">
        <f t="shared" si="11"/>
        <v>42041</v>
      </c>
      <c r="Q105" s="10"/>
      <c r="R105" s="11">
        <f t="shared" si="12"/>
        <v>21000000</v>
      </c>
      <c r="S105" s="10">
        <v>403</v>
      </c>
      <c r="T105" s="51" t="s">
        <v>82</v>
      </c>
      <c r="U105" s="4" t="s">
        <v>46</v>
      </c>
      <c r="V105" s="21" t="s">
        <v>45</v>
      </c>
      <c r="W105" s="20" t="s">
        <v>75</v>
      </c>
      <c r="X105" s="19" t="s">
        <v>543</v>
      </c>
      <c r="Y105" s="116">
        <f t="shared" si="10"/>
        <v>42041</v>
      </c>
      <c r="Z105" s="108"/>
    </row>
    <row r="106" spans="1:26" s="24" customFormat="1" ht="89.25" x14ac:dyDescent="0.2">
      <c r="A106" s="16">
        <v>102</v>
      </c>
      <c r="B106" s="22" t="s">
        <v>425</v>
      </c>
      <c r="C106" s="4" t="s">
        <v>44</v>
      </c>
      <c r="D106" s="4" t="s">
        <v>14</v>
      </c>
      <c r="E106" s="7" t="s">
        <v>81</v>
      </c>
      <c r="F106" s="11">
        <v>21000000</v>
      </c>
      <c r="G106" s="4" t="s">
        <v>426</v>
      </c>
      <c r="H106" s="5">
        <v>19496435</v>
      </c>
      <c r="I106" s="6"/>
      <c r="J106" s="9">
        <v>41922</v>
      </c>
      <c r="K106" s="31">
        <v>41929</v>
      </c>
      <c r="L106" s="10">
        <v>90</v>
      </c>
      <c r="M106" s="31">
        <v>42020</v>
      </c>
      <c r="N106" s="109"/>
      <c r="O106" s="9"/>
      <c r="P106" s="43">
        <f t="shared" si="11"/>
        <v>42020</v>
      </c>
      <c r="Q106" s="10"/>
      <c r="R106" s="11">
        <f t="shared" si="12"/>
        <v>21000000</v>
      </c>
      <c r="S106" s="10">
        <v>405</v>
      </c>
      <c r="T106" s="51" t="s">
        <v>82</v>
      </c>
      <c r="U106" s="4" t="s">
        <v>46</v>
      </c>
      <c r="V106" s="21" t="s">
        <v>45</v>
      </c>
      <c r="W106" s="20" t="s">
        <v>75</v>
      </c>
      <c r="X106" s="19" t="s">
        <v>543</v>
      </c>
      <c r="Y106" s="116">
        <f t="shared" si="10"/>
        <v>42020</v>
      </c>
      <c r="Z106" s="108"/>
    </row>
    <row r="107" spans="1:26" s="24" customFormat="1" ht="89.25" x14ac:dyDescent="0.2">
      <c r="A107" s="16">
        <v>103</v>
      </c>
      <c r="B107" s="22" t="s">
        <v>427</v>
      </c>
      <c r="C107" s="4" t="s">
        <v>44</v>
      </c>
      <c r="D107" s="4" t="s">
        <v>14</v>
      </c>
      <c r="E107" s="7" t="s">
        <v>81</v>
      </c>
      <c r="F107" s="11">
        <v>21000000</v>
      </c>
      <c r="G107" s="4" t="s">
        <v>428</v>
      </c>
      <c r="H107" s="35" t="s">
        <v>429</v>
      </c>
      <c r="I107" s="6"/>
      <c r="J107" s="9">
        <v>41922</v>
      </c>
      <c r="K107" s="31">
        <v>41929</v>
      </c>
      <c r="L107" s="10">
        <v>90</v>
      </c>
      <c r="M107" s="31">
        <v>42020</v>
      </c>
      <c r="N107" s="109"/>
      <c r="O107" s="9"/>
      <c r="P107" s="43">
        <f t="shared" si="11"/>
        <v>42020</v>
      </c>
      <c r="Q107" s="10"/>
      <c r="R107" s="11">
        <f t="shared" si="12"/>
        <v>21000000</v>
      </c>
      <c r="S107" s="10">
        <v>407</v>
      </c>
      <c r="T107" s="51" t="s">
        <v>82</v>
      </c>
      <c r="U107" s="4" t="s">
        <v>46</v>
      </c>
      <c r="V107" s="21" t="s">
        <v>45</v>
      </c>
      <c r="W107" s="20" t="s">
        <v>75</v>
      </c>
      <c r="X107" s="19" t="s">
        <v>543</v>
      </c>
      <c r="Y107" s="116">
        <f t="shared" si="10"/>
        <v>42020</v>
      </c>
      <c r="Z107" s="108"/>
    </row>
    <row r="108" spans="1:26" s="24" customFormat="1" ht="89.25" x14ac:dyDescent="0.2">
      <c r="A108" s="16">
        <v>104</v>
      </c>
      <c r="B108" s="22" t="s">
        <v>430</v>
      </c>
      <c r="C108" s="4" t="s">
        <v>57</v>
      </c>
      <c r="D108" s="4" t="s">
        <v>14</v>
      </c>
      <c r="E108" s="7" t="s">
        <v>81</v>
      </c>
      <c r="F108" s="11">
        <v>21000000</v>
      </c>
      <c r="G108" s="4" t="s">
        <v>53</v>
      </c>
      <c r="H108" s="5">
        <v>52323193</v>
      </c>
      <c r="I108" s="6"/>
      <c r="J108" s="31">
        <v>41928</v>
      </c>
      <c r="K108" s="31">
        <v>41929</v>
      </c>
      <c r="L108" s="10">
        <v>90</v>
      </c>
      <c r="M108" s="31">
        <v>42020</v>
      </c>
      <c r="N108" s="109"/>
      <c r="O108" s="9"/>
      <c r="P108" s="43">
        <f t="shared" si="11"/>
        <v>42020</v>
      </c>
      <c r="Q108" s="10"/>
      <c r="R108" s="11">
        <f t="shared" si="12"/>
        <v>21000000</v>
      </c>
      <c r="S108" s="10">
        <v>406</v>
      </c>
      <c r="T108" s="51" t="s">
        <v>82</v>
      </c>
      <c r="U108" s="4" t="s">
        <v>46</v>
      </c>
      <c r="V108" s="21" t="s">
        <v>45</v>
      </c>
      <c r="W108" s="20" t="s">
        <v>75</v>
      </c>
      <c r="X108" s="19" t="s">
        <v>543</v>
      </c>
      <c r="Y108" s="116">
        <f t="shared" si="10"/>
        <v>42020</v>
      </c>
      <c r="Z108" s="108"/>
    </row>
    <row r="109" spans="1:26" s="24" customFormat="1" ht="89.25" x14ac:dyDescent="0.2">
      <c r="A109" s="16">
        <v>105</v>
      </c>
      <c r="B109" s="22" t="s">
        <v>431</v>
      </c>
      <c r="C109" s="4" t="s">
        <v>44</v>
      </c>
      <c r="D109" s="4" t="s">
        <v>14</v>
      </c>
      <c r="E109" s="7" t="s">
        <v>81</v>
      </c>
      <c r="F109" s="11">
        <v>21000000</v>
      </c>
      <c r="G109" s="4" t="s">
        <v>51</v>
      </c>
      <c r="H109" s="5">
        <v>10189589</v>
      </c>
      <c r="I109" s="6"/>
      <c r="J109" s="9">
        <v>41928</v>
      </c>
      <c r="K109" s="31">
        <v>41931</v>
      </c>
      <c r="L109" s="10">
        <v>90</v>
      </c>
      <c r="M109" s="31">
        <v>42022</v>
      </c>
      <c r="N109" s="109"/>
      <c r="O109" s="9"/>
      <c r="P109" s="43">
        <f t="shared" si="11"/>
        <v>42022</v>
      </c>
      <c r="Q109" s="10"/>
      <c r="R109" s="11">
        <f t="shared" si="12"/>
        <v>21000000</v>
      </c>
      <c r="S109" s="10">
        <v>415</v>
      </c>
      <c r="T109" s="51" t="s">
        <v>82</v>
      </c>
      <c r="U109" s="4" t="s">
        <v>46</v>
      </c>
      <c r="V109" s="21" t="s">
        <v>45</v>
      </c>
      <c r="W109" s="20" t="s">
        <v>75</v>
      </c>
      <c r="X109" s="19" t="s">
        <v>543</v>
      </c>
      <c r="Y109" s="116">
        <f t="shared" si="10"/>
        <v>42022</v>
      </c>
      <c r="Z109" s="108"/>
    </row>
    <row r="110" spans="1:26" s="24" customFormat="1" ht="89.25" x14ac:dyDescent="0.2">
      <c r="A110" s="16">
        <v>106</v>
      </c>
      <c r="B110" s="22" t="s">
        <v>432</v>
      </c>
      <c r="C110" s="4" t="s">
        <v>433</v>
      </c>
      <c r="D110" s="4" t="s">
        <v>14</v>
      </c>
      <c r="E110" s="7" t="s">
        <v>81</v>
      </c>
      <c r="F110" s="11">
        <v>21000000</v>
      </c>
      <c r="G110" s="4" t="s">
        <v>434</v>
      </c>
      <c r="H110" s="5">
        <v>80091600</v>
      </c>
      <c r="I110" s="6"/>
      <c r="J110" s="9">
        <v>41928</v>
      </c>
      <c r="K110" s="31">
        <v>41935</v>
      </c>
      <c r="L110" s="10">
        <v>90</v>
      </c>
      <c r="M110" s="31">
        <v>42026</v>
      </c>
      <c r="N110" s="109"/>
      <c r="O110" s="9"/>
      <c r="P110" s="43">
        <f t="shared" si="11"/>
        <v>42026</v>
      </c>
      <c r="Q110" s="10"/>
      <c r="R110" s="11">
        <f t="shared" si="12"/>
        <v>21000000</v>
      </c>
      <c r="S110" s="10">
        <v>416</v>
      </c>
      <c r="T110" s="51" t="s">
        <v>82</v>
      </c>
      <c r="U110" s="4" t="s">
        <v>435</v>
      </c>
      <c r="V110" s="21" t="s">
        <v>436</v>
      </c>
      <c r="W110" s="20" t="s">
        <v>75</v>
      </c>
      <c r="X110" s="19" t="s">
        <v>543</v>
      </c>
      <c r="Y110" s="116">
        <f t="shared" si="10"/>
        <v>42026</v>
      </c>
      <c r="Z110" s="108"/>
    </row>
    <row r="111" spans="1:26" s="24" customFormat="1" ht="89.25" x14ac:dyDescent="0.2">
      <c r="A111" s="16">
        <v>107</v>
      </c>
      <c r="B111" s="22" t="s">
        <v>437</v>
      </c>
      <c r="C111" s="4" t="s">
        <v>44</v>
      </c>
      <c r="D111" s="4" t="s">
        <v>14</v>
      </c>
      <c r="E111" s="7" t="s">
        <v>81</v>
      </c>
      <c r="F111" s="11">
        <v>21000000</v>
      </c>
      <c r="G111" s="4" t="s">
        <v>438</v>
      </c>
      <c r="H111" s="5">
        <v>6894354</v>
      </c>
      <c r="I111" s="6"/>
      <c r="J111" s="31">
        <v>41926</v>
      </c>
      <c r="K111" s="31">
        <v>41934</v>
      </c>
      <c r="L111" s="10">
        <v>90</v>
      </c>
      <c r="M111" s="31">
        <v>42025</v>
      </c>
      <c r="N111" s="109"/>
      <c r="O111" s="9"/>
      <c r="P111" s="43">
        <f t="shared" si="11"/>
        <v>42025</v>
      </c>
      <c r="Q111" s="10"/>
      <c r="R111" s="11">
        <f t="shared" si="12"/>
        <v>21000000</v>
      </c>
      <c r="S111" s="10">
        <v>417</v>
      </c>
      <c r="T111" s="51" t="s">
        <v>82</v>
      </c>
      <c r="U111" s="4" t="s">
        <v>46</v>
      </c>
      <c r="V111" s="21" t="s">
        <v>45</v>
      </c>
      <c r="W111" s="20" t="s">
        <v>75</v>
      </c>
      <c r="X111" s="19" t="s">
        <v>543</v>
      </c>
      <c r="Y111" s="116">
        <f t="shared" si="10"/>
        <v>42025</v>
      </c>
      <c r="Z111" s="108"/>
    </row>
    <row r="112" spans="1:26" s="24" customFormat="1" ht="102" x14ac:dyDescent="0.2">
      <c r="A112" s="16">
        <v>108</v>
      </c>
      <c r="B112" s="22" t="s">
        <v>439</v>
      </c>
      <c r="C112" s="4" t="s">
        <v>440</v>
      </c>
      <c r="D112" s="4" t="s">
        <v>17</v>
      </c>
      <c r="E112" s="7" t="s">
        <v>551</v>
      </c>
      <c r="F112" s="11">
        <v>5987500</v>
      </c>
      <c r="G112" s="4" t="s">
        <v>441</v>
      </c>
      <c r="H112" s="35" t="s">
        <v>442</v>
      </c>
      <c r="I112" s="6">
        <v>9</v>
      </c>
      <c r="J112" s="31">
        <v>41934</v>
      </c>
      <c r="K112" s="31">
        <v>41948</v>
      </c>
      <c r="L112" s="10" t="s">
        <v>99</v>
      </c>
      <c r="M112" s="31">
        <v>41976</v>
      </c>
      <c r="N112" s="109">
        <v>41977</v>
      </c>
      <c r="O112" s="10" t="s">
        <v>443</v>
      </c>
      <c r="P112" s="43">
        <v>41996</v>
      </c>
      <c r="Q112" s="10"/>
      <c r="R112" s="11">
        <f t="shared" si="12"/>
        <v>5987500</v>
      </c>
      <c r="S112" s="10">
        <v>424</v>
      </c>
      <c r="T112" s="42" t="s">
        <v>85</v>
      </c>
      <c r="U112" s="4" t="s">
        <v>20</v>
      </c>
      <c r="V112" s="17" t="s">
        <v>19</v>
      </c>
      <c r="W112" s="20" t="s">
        <v>75</v>
      </c>
      <c r="X112" s="34" t="s">
        <v>542</v>
      </c>
      <c r="Y112" s="116">
        <f t="shared" si="10"/>
        <v>41996</v>
      </c>
      <c r="Z112" s="108"/>
    </row>
    <row r="113" spans="1:28" s="24" customFormat="1" ht="89.25" x14ac:dyDescent="0.2">
      <c r="A113" s="16">
        <v>109</v>
      </c>
      <c r="B113" s="22" t="s">
        <v>444</v>
      </c>
      <c r="C113" s="4" t="s">
        <v>44</v>
      </c>
      <c r="D113" s="4" t="s">
        <v>14</v>
      </c>
      <c r="E113" s="7" t="s">
        <v>81</v>
      </c>
      <c r="F113" s="11">
        <v>21000000</v>
      </c>
      <c r="G113" s="4" t="s">
        <v>52</v>
      </c>
      <c r="H113" s="35">
        <v>80096593</v>
      </c>
      <c r="I113" s="6"/>
      <c r="J113" s="9">
        <v>41936</v>
      </c>
      <c r="K113" s="31">
        <v>41941</v>
      </c>
      <c r="L113" s="10">
        <v>90</v>
      </c>
      <c r="M113" s="31">
        <v>42032</v>
      </c>
      <c r="N113" s="109"/>
      <c r="O113" s="9"/>
      <c r="P113" s="43">
        <f>M113</f>
        <v>42032</v>
      </c>
      <c r="Q113" s="10"/>
      <c r="R113" s="11">
        <f t="shared" si="12"/>
        <v>21000000</v>
      </c>
      <c r="S113" s="10">
        <v>425</v>
      </c>
      <c r="T113" s="51" t="s">
        <v>82</v>
      </c>
      <c r="U113" s="4" t="s">
        <v>46</v>
      </c>
      <c r="V113" s="21" t="s">
        <v>45</v>
      </c>
      <c r="W113" s="20" t="s">
        <v>75</v>
      </c>
      <c r="X113" s="110" t="s">
        <v>543</v>
      </c>
      <c r="Y113" s="116">
        <f t="shared" si="10"/>
        <v>42032</v>
      </c>
      <c r="Z113" s="108"/>
    </row>
    <row r="114" spans="1:28" s="24" customFormat="1" ht="89.25" x14ac:dyDescent="0.2">
      <c r="A114" s="16">
        <v>110</v>
      </c>
      <c r="B114" s="22" t="s">
        <v>445</v>
      </c>
      <c r="C114" s="38" t="s">
        <v>446</v>
      </c>
      <c r="D114" s="4" t="s">
        <v>256</v>
      </c>
      <c r="E114" s="7" t="s">
        <v>81</v>
      </c>
      <c r="F114" s="11">
        <v>30380000</v>
      </c>
      <c r="G114" s="4" t="s">
        <v>447</v>
      </c>
      <c r="H114" s="35">
        <v>860007336</v>
      </c>
      <c r="I114" s="6">
        <v>1</v>
      </c>
      <c r="J114" s="9">
        <v>41936</v>
      </c>
      <c r="K114" s="31">
        <v>41950</v>
      </c>
      <c r="L114" s="10">
        <v>10</v>
      </c>
      <c r="M114" s="31">
        <v>41967</v>
      </c>
      <c r="N114" s="109"/>
      <c r="O114" s="9"/>
      <c r="P114" s="43">
        <f>M114</f>
        <v>41967</v>
      </c>
      <c r="Q114" s="10"/>
      <c r="R114" s="11">
        <f>F114+Q114</f>
        <v>30380000</v>
      </c>
      <c r="S114" s="10">
        <v>423</v>
      </c>
      <c r="T114" s="51" t="s">
        <v>95</v>
      </c>
      <c r="U114" s="4" t="s">
        <v>24</v>
      </c>
      <c r="V114" s="21" t="s">
        <v>23</v>
      </c>
      <c r="W114" s="20" t="s">
        <v>587</v>
      </c>
      <c r="X114" s="34" t="s">
        <v>542</v>
      </c>
      <c r="Y114" s="116">
        <f t="shared" si="10"/>
        <v>41967</v>
      </c>
      <c r="Z114" s="108">
        <v>42439</v>
      </c>
    </row>
    <row r="115" spans="1:28" s="24" customFormat="1" ht="89.25" x14ac:dyDescent="0.2">
      <c r="A115" s="16">
        <v>111</v>
      </c>
      <c r="B115" s="22" t="s">
        <v>448</v>
      </c>
      <c r="C115" s="4" t="s">
        <v>449</v>
      </c>
      <c r="D115" s="4" t="s">
        <v>63</v>
      </c>
      <c r="E115" s="2" t="s">
        <v>552</v>
      </c>
      <c r="F115" s="11">
        <v>209502784</v>
      </c>
      <c r="G115" s="4" t="s">
        <v>450</v>
      </c>
      <c r="H115" s="35" t="s">
        <v>451</v>
      </c>
      <c r="I115" s="6">
        <v>9</v>
      </c>
      <c r="J115" s="9">
        <v>41940</v>
      </c>
      <c r="K115" s="31">
        <v>41949</v>
      </c>
      <c r="L115" s="10">
        <v>180</v>
      </c>
      <c r="M115" s="31">
        <v>42129</v>
      </c>
      <c r="N115" s="109">
        <v>42130</v>
      </c>
      <c r="O115" s="10">
        <v>90</v>
      </c>
      <c r="P115" s="43">
        <v>42221</v>
      </c>
      <c r="Q115" s="11">
        <v>104751392</v>
      </c>
      <c r="R115" s="11">
        <f>F115+Q115</f>
        <v>314254176</v>
      </c>
      <c r="S115" s="10">
        <v>428</v>
      </c>
      <c r="T115" s="66" t="s">
        <v>97</v>
      </c>
      <c r="U115" s="12" t="s">
        <v>35</v>
      </c>
      <c r="V115" s="4" t="s">
        <v>34</v>
      </c>
      <c r="W115" s="20" t="s">
        <v>587</v>
      </c>
      <c r="X115" s="34" t="s">
        <v>542</v>
      </c>
      <c r="Y115" s="116">
        <f t="shared" si="10"/>
        <v>42221</v>
      </c>
      <c r="Z115" s="108">
        <v>42412</v>
      </c>
    </row>
    <row r="116" spans="1:28" s="24" customFormat="1" ht="89.25" x14ac:dyDescent="0.2">
      <c r="A116" s="16">
        <v>112</v>
      </c>
      <c r="B116" s="22" t="s">
        <v>452</v>
      </c>
      <c r="C116" s="4" t="s">
        <v>44</v>
      </c>
      <c r="D116" s="4" t="s">
        <v>14</v>
      </c>
      <c r="E116" s="7" t="s">
        <v>81</v>
      </c>
      <c r="F116" s="11">
        <v>21000000</v>
      </c>
      <c r="G116" s="4" t="s">
        <v>50</v>
      </c>
      <c r="H116" s="35">
        <v>20865520</v>
      </c>
      <c r="I116" s="6"/>
      <c r="J116" s="9">
        <v>41940</v>
      </c>
      <c r="K116" s="31">
        <v>41949</v>
      </c>
      <c r="L116" s="10">
        <v>90</v>
      </c>
      <c r="M116" s="31">
        <v>42040</v>
      </c>
      <c r="N116" s="109"/>
      <c r="O116" s="9"/>
      <c r="P116" s="43">
        <f>M116</f>
        <v>42040</v>
      </c>
      <c r="Q116" s="10"/>
      <c r="R116" s="11">
        <f>F116</f>
        <v>21000000</v>
      </c>
      <c r="S116" s="10">
        <v>427</v>
      </c>
      <c r="T116" s="51" t="s">
        <v>82</v>
      </c>
      <c r="U116" s="4" t="s">
        <v>46</v>
      </c>
      <c r="V116" s="21" t="s">
        <v>45</v>
      </c>
      <c r="W116" s="20" t="s">
        <v>75</v>
      </c>
      <c r="X116" s="110" t="s">
        <v>543</v>
      </c>
      <c r="Y116" s="116">
        <f t="shared" si="10"/>
        <v>42040</v>
      </c>
      <c r="Z116" s="108"/>
    </row>
    <row r="117" spans="1:28" s="24" customFormat="1" ht="127.5" x14ac:dyDescent="0.2">
      <c r="A117" s="16">
        <v>113</v>
      </c>
      <c r="B117" s="22" t="s">
        <v>453</v>
      </c>
      <c r="C117" s="38" t="s">
        <v>454</v>
      </c>
      <c r="D117" s="4" t="s">
        <v>14</v>
      </c>
      <c r="E117" s="7" t="s">
        <v>81</v>
      </c>
      <c r="F117" s="11">
        <v>15000000</v>
      </c>
      <c r="G117" s="4" t="s">
        <v>135</v>
      </c>
      <c r="H117" s="35">
        <v>79791538</v>
      </c>
      <c r="I117" s="6"/>
      <c r="J117" s="9">
        <v>41940</v>
      </c>
      <c r="K117" s="31">
        <v>41942</v>
      </c>
      <c r="L117" s="10">
        <v>90</v>
      </c>
      <c r="M117" s="31">
        <v>42033</v>
      </c>
      <c r="N117" s="109"/>
      <c r="O117" s="9"/>
      <c r="P117" s="43">
        <f>M117</f>
        <v>42033</v>
      </c>
      <c r="Q117" s="10"/>
      <c r="R117" s="11">
        <f>F117</f>
        <v>15000000</v>
      </c>
      <c r="S117" s="10">
        <v>429</v>
      </c>
      <c r="T117" s="51" t="s">
        <v>82</v>
      </c>
      <c r="U117" s="21" t="s">
        <v>65</v>
      </c>
      <c r="V117" s="21" t="s">
        <v>64</v>
      </c>
      <c r="W117" s="20" t="s">
        <v>75</v>
      </c>
      <c r="X117" s="19" t="s">
        <v>543</v>
      </c>
      <c r="Y117" s="116">
        <f t="shared" si="10"/>
        <v>42033</v>
      </c>
      <c r="Z117" s="108"/>
    </row>
    <row r="118" spans="1:28" s="24" customFormat="1" ht="150.75" customHeight="1" x14ac:dyDescent="0.2">
      <c r="A118" s="16">
        <v>114</v>
      </c>
      <c r="B118" s="23" t="s">
        <v>455</v>
      </c>
      <c r="C118" s="4" t="s">
        <v>456</v>
      </c>
      <c r="D118" s="4" t="s">
        <v>59</v>
      </c>
      <c r="E118" s="7" t="s">
        <v>550</v>
      </c>
      <c r="F118" s="11">
        <v>2903131951</v>
      </c>
      <c r="G118" s="4" t="s">
        <v>457</v>
      </c>
      <c r="H118" s="5">
        <v>800169155</v>
      </c>
      <c r="I118" s="6">
        <v>1</v>
      </c>
      <c r="J118" s="9">
        <v>41942</v>
      </c>
      <c r="K118" s="31">
        <v>41984</v>
      </c>
      <c r="L118" s="10">
        <v>180</v>
      </c>
      <c r="M118" s="31">
        <v>42165</v>
      </c>
      <c r="N118" s="145" t="s">
        <v>576</v>
      </c>
      <c r="O118" s="42" t="s">
        <v>572</v>
      </c>
      <c r="P118" s="43" t="s">
        <v>573</v>
      </c>
      <c r="Q118" s="45" t="s">
        <v>575</v>
      </c>
      <c r="R118" s="3">
        <f>F118+991166182+458970074</f>
        <v>4353268207</v>
      </c>
      <c r="S118" s="10" t="s">
        <v>574</v>
      </c>
      <c r="T118" s="42" t="s">
        <v>85</v>
      </c>
      <c r="U118" s="4" t="s">
        <v>20</v>
      </c>
      <c r="V118" s="17" t="s">
        <v>19</v>
      </c>
      <c r="W118" s="20" t="s">
        <v>587</v>
      </c>
      <c r="X118" s="34" t="s">
        <v>542</v>
      </c>
      <c r="Y118" s="116">
        <v>42353</v>
      </c>
      <c r="Z118" s="108">
        <v>42429</v>
      </c>
      <c r="AB118" s="148"/>
    </row>
    <row r="119" spans="1:28" s="24" customFormat="1" ht="76.5" x14ac:dyDescent="0.2">
      <c r="A119" s="16">
        <v>115</v>
      </c>
      <c r="B119" s="22" t="s">
        <v>458</v>
      </c>
      <c r="C119" s="4" t="s">
        <v>459</v>
      </c>
      <c r="D119" s="4" t="s">
        <v>17</v>
      </c>
      <c r="E119" s="7" t="s">
        <v>551</v>
      </c>
      <c r="F119" s="11">
        <v>25610000</v>
      </c>
      <c r="G119" s="4" t="s">
        <v>460</v>
      </c>
      <c r="H119" s="29">
        <v>800112214</v>
      </c>
      <c r="I119" s="6">
        <v>2</v>
      </c>
      <c r="J119" s="9">
        <v>41947</v>
      </c>
      <c r="K119" s="31">
        <v>41949</v>
      </c>
      <c r="L119" s="10" t="s">
        <v>157</v>
      </c>
      <c r="M119" s="31">
        <v>41964</v>
      </c>
      <c r="N119" s="109"/>
      <c r="O119" s="9"/>
      <c r="P119" s="43">
        <f>M119</f>
        <v>41964</v>
      </c>
      <c r="Q119" s="70"/>
      <c r="R119" s="11">
        <f>F119+Q119</f>
        <v>25610000</v>
      </c>
      <c r="S119" s="10">
        <v>451</v>
      </c>
      <c r="T119" s="51" t="s">
        <v>95</v>
      </c>
      <c r="U119" s="4" t="s">
        <v>24</v>
      </c>
      <c r="V119" s="21" t="s">
        <v>23</v>
      </c>
      <c r="W119" s="20" t="s">
        <v>587</v>
      </c>
      <c r="X119" s="34" t="s">
        <v>542</v>
      </c>
      <c r="Y119" s="116">
        <f t="shared" si="10"/>
        <v>41964</v>
      </c>
      <c r="Z119" s="108">
        <v>42429</v>
      </c>
      <c r="AB119" s="148"/>
    </row>
    <row r="120" spans="1:28" s="24" customFormat="1" ht="106.5" customHeight="1" x14ac:dyDescent="0.2">
      <c r="A120" s="16">
        <v>116</v>
      </c>
      <c r="B120" s="22" t="s">
        <v>461</v>
      </c>
      <c r="C120" s="4" t="s">
        <v>44</v>
      </c>
      <c r="D120" s="4" t="s">
        <v>14</v>
      </c>
      <c r="E120" s="7" t="s">
        <v>81</v>
      </c>
      <c r="F120" s="11">
        <v>14000000</v>
      </c>
      <c r="G120" s="4" t="s">
        <v>47</v>
      </c>
      <c r="H120" s="20">
        <v>3209730</v>
      </c>
      <c r="I120" s="6"/>
      <c r="J120" s="9">
        <v>41954</v>
      </c>
      <c r="K120" s="31">
        <v>41962</v>
      </c>
      <c r="L120" s="10">
        <v>60</v>
      </c>
      <c r="M120" s="31">
        <v>42022</v>
      </c>
      <c r="N120" s="109"/>
      <c r="O120" s="9"/>
      <c r="P120" s="43">
        <f>M120</f>
        <v>42022</v>
      </c>
      <c r="Q120" s="71"/>
      <c r="R120" s="11">
        <f>F120</f>
        <v>14000000</v>
      </c>
      <c r="S120" s="10">
        <v>458</v>
      </c>
      <c r="T120" s="51" t="s">
        <v>82</v>
      </c>
      <c r="U120" s="4" t="s">
        <v>46</v>
      </c>
      <c r="V120" s="21" t="s">
        <v>45</v>
      </c>
      <c r="W120" s="20" t="s">
        <v>75</v>
      </c>
      <c r="X120" s="110" t="s">
        <v>543</v>
      </c>
      <c r="Y120" s="116">
        <f t="shared" si="10"/>
        <v>42022</v>
      </c>
      <c r="Z120" s="108"/>
      <c r="AB120" s="148"/>
    </row>
    <row r="121" spans="1:28" s="24" customFormat="1" ht="85.5" customHeight="1" x14ac:dyDescent="0.2">
      <c r="A121" s="16">
        <v>117</v>
      </c>
      <c r="B121" s="22" t="s">
        <v>462</v>
      </c>
      <c r="C121" s="4" t="s">
        <v>463</v>
      </c>
      <c r="D121" s="4" t="s">
        <v>17</v>
      </c>
      <c r="E121" s="7" t="s">
        <v>81</v>
      </c>
      <c r="F121" s="11">
        <v>23500000</v>
      </c>
      <c r="G121" s="4" t="s">
        <v>464</v>
      </c>
      <c r="H121" s="20">
        <v>79651160</v>
      </c>
      <c r="I121" s="6">
        <v>0</v>
      </c>
      <c r="J121" s="9">
        <v>41954</v>
      </c>
      <c r="K121" s="31">
        <v>41957</v>
      </c>
      <c r="L121" s="10">
        <v>90</v>
      </c>
      <c r="M121" s="31">
        <v>42051</v>
      </c>
      <c r="N121" s="109"/>
      <c r="O121" s="9"/>
      <c r="P121" s="43">
        <f>M121</f>
        <v>42051</v>
      </c>
      <c r="Q121" s="71"/>
      <c r="R121" s="11">
        <f>F121</f>
        <v>23500000</v>
      </c>
      <c r="S121" s="10">
        <v>463</v>
      </c>
      <c r="T121" s="42" t="s">
        <v>388</v>
      </c>
      <c r="U121" s="4" t="s">
        <v>70</v>
      </c>
      <c r="V121" s="41" t="s">
        <v>80</v>
      </c>
      <c r="W121" s="20" t="s">
        <v>75</v>
      </c>
      <c r="X121" s="34" t="s">
        <v>544</v>
      </c>
      <c r="Y121" s="116">
        <f t="shared" si="10"/>
        <v>42051</v>
      </c>
      <c r="Z121" s="108"/>
    </row>
    <row r="122" spans="1:28" s="24" customFormat="1" ht="89.25" customHeight="1" x14ac:dyDescent="0.2">
      <c r="A122" s="16">
        <v>118</v>
      </c>
      <c r="B122" s="22" t="s">
        <v>465</v>
      </c>
      <c r="C122" s="4" t="s">
        <v>466</v>
      </c>
      <c r="D122" s="4" t="s">
        <v>17</v>
      </c>
      <c r="E122" s="7" t="s">
        <v>551</v>
      </c>
      <c r="F122" s="11">
        <v>7490000</v>
      </c>
      <c r="G122" s="4" t="s">
        <v>467</v>
      </c>
      <c r="H122" s="20">
        <v>811012753</v>
      </c>
      <c r="I122" s="6">
        <v>1</v>
      </c>
      <c r="J122" s="9">
        <v>41954</v>
      </c>
      <c r="K122" s="31">
        <v>41992</v>
      </c>
      <c r="L122" s="10">
        <v>60</v>
      </c>
      <c r="M122" s="31">
        <v>42053</v>
      </c>
      <c r="N122" s="109">
        <v>42054</v>
      </c>
      <c r="O122" s="10">
        <v>30</v>
      </c>
      <c r="P122" s="43">
        <v>42081</v>
      </c>
      <c r="Q122" s="11">
        <v>2500000</v>
      </c>
      <c r="R122" s="11">
        <f>F122+Q122</f>
        <v>9990000</v>
      </c>
      <c r="S122" s="10">
        <v>493</v>
      </c>
      <c r="T122" s="42" t="s">
        <v>85</v>
      </c>
      <c r="U122" s="4" t="s">
        <v>49</v>
      </c>
      <c r="V122" s="21" t="s">
        <v>48</v>
      </c>
      <c r="W122" s="20" t="s">
        <v>75</v>
      </c>
      <c r="X122" s="7" t="s">
        <v>542</v>
      </c>
      <c r="Y122" s="116">
        <f t="shared" si="10"/>
        <v>42081</v>
      </c>
      <c r="Z122" s="108"/>
    </row>
    <row r="123" spans="1:28" s="24" customFormat="1" ht="153" customHeight="1" x14ac:dyDescent="0.2">
      <c r="A123" s="16">
        <v>119</v>
      </c>
      <c r="B123" s="22" t="s">
        <v>468</v>
      </c>
      <c r="C123" s="4" t="s">
        <v>469</v>
      </c>
      <c r="D123" s="4" t="s">
        <v>17</v>
      </c>
      <c r="E123" s="7" t="s">
        <v>81</v>
      </c>
      <c r="F123" s="11">
        <v>9970000</v>
      </c>
      <c r="G123" s="4" t="s">
        <v>470</v>
      </c>
      <c r="H123" s="20">
        <v>900599628</v>
      </c>
      <c r="I123" s="6">
        <v>0</v>
      </c>
      <c r="J123" s="9">
        <v>41961</v>
      </c>
      <c r="K123" s="31">
        <v>41969</v>
      </c>
      <c r="L123" s="10">
        <v>20</v>
      </c>
      <c r="M123" s="31">
        <v>41988</v>
      </c>
      <c r="N123" s="109">
        <v>41989</v>
      </c>
      <c r="O123" s="10" t="s">
        <v>471</v>
      </c>
      <c r="P123" s="43">
        <v>41991</v>
      </c>
      <c r="Q123" s="10"/>
      <c r="R123" s="11">
        <f t="shared" ref="R123:R128" si="13">F123</f>
        <v>9970000</v>
      </c>
      <c r="S123" s="10">
        <v>473</v>
      </c>
      <c r="T123" s="66" t="s">
        <v>94</v>
      </c>
      <c r="U123" s="4" t="s">
        <v>20</v>
      </c>
      <c r="V123" s="17" t="s">
        <v>19</v>
      </c>
      <c r="W123" s="20" t="s">
        <v>75</v>
      </c>
      <c r="X123" s="7" t="s">
        <v>542</v>
      </c>
      <c r="Y123" s="116">
        <f t="shared" si="10"/>
        <v>41991</v>
      </c>
      <c r="Z123" s="108"/>
    </row>
    <row r="124" spans="1:28" s="24" customFormat="1" ht="165.75" customHeight="1" x14ac:dyDescent="0.2">
      <c r="A124" s="16">
        <v>120</v>
      </c>
      <c r="B124" s="22" t="s">
        <v>472</v>
      </c>
      <c r="C124" s="4" t="s">
        <v>473</v>
      </c>
      <c r="D124" s="4" t="s">
        <v>256</v>
      </c>
      <c r="E124" s="7" t="s">
        <v>81</v>
      </c>
      <c r="F124" s="11">
        <v>78071886</v>
      </c>
      <c r="G124" s="4" t="s">
        <v>474</v>
      </c>
      <c r="H124" s="20">
        <v>860007336</v>
      </c>
      <c r="I124" s="6">
        <v>1</v>
      </c>
      <c r="J124" s="9">
        <v>41961</v>
      </c>
      <c r="K124" s="31">
        <v>41992</v>
      </c>
      <c r="L124" s="10" t="s">
        <v>475</v>
      </c>
      <c r="M124" s="31">
        <v>41992</v>
      </c>
      <c r="N124" s="109"/>
      <c r="O124" s="9"/>
      <c r="P124" s="43">
        <f>M124</f>
        <v>41992</v>
      </c>
      <c r="Q124" s="10"/>
      <c r="R124" s="11">
        <f>F124+Q124</f>
        <v>78071886</v>
      </c>
      <c r="S124" s="10">
        <v>472</v>
      </c>
      <c r="T124" s="51" t="s">
        <v>90</v>
      </c>
      <c r="U124" s="4" t="s">
        <v>24</v>
      </c>
      <c r="V124" s="21" t="s">
        <v>23</v>
      </c>
      <c r="W124" s="20" t="s">
        <v>587</v>
      </c>
      <c r="X124" s="7" t="s">
        <v>542</v>
      </c>
      <c r="Y124" s="116">
        <f t="shared" si="10"/>
        <v>41992</v>
      </c>
      <c r="Z124" s="108">
        <v>42460</v>
      </c>
    </row>
    <row r="125" spans="1:28" s="24" customFormat="1" ht="153" customHeight="1" x14ac:dyDescent="0.2">
      <c r="A125" s="16">
        <v>121</v>
      </c>
      <c r="B125" s="22" t="s">
        <v>476</v>
      </c>
      <c r="C125" s="4" t="s">
        <v>477</v>
      </c>
      <c r="D125" s="4" t="s">
        <v>17</v>
      </c>
      <c r="E125" s="7" t="s">
        <v>81</v>
      </c>
      <c r="F125" s="11">
        <v>12850000</v>
      </c>
      <c r="G125" s="4" t="s">
        <v>470</v>
      </c>
      <c r="H125" s="20">
        <v>900599628</v>
      </c>
      <c r="I125" s="6">
        <v>0</v>
      </c>
      <c r="J125" s="9">
        <v>41963</v>
      </c>
      <c r="K125" s="31">
        <v>41969</v>
      </c>
      <c r="L125" s="10">
        <v>20</v>
      </c>
      <c r="M125" s="31">
        <v>41988</v>
      </c>
      <c r="N125" s="109">
        <v>41989</v>
      </c>
      <c r="O125" s="10" t="s">
        <v>471</v>
      </c>
      <c r="P125" s="43">
        <v>41991</v>
      </c>
      <c r="Q125" s="10"/>
      <c r="R125" s="11">
        <f t="shared" si="13"/>
        <v>12850000</v>
      </c>
      <c r="S125" s="10">
        <v>479</v>
      </c>
      <c r="T125" s="55" t="s">
        <v>178</v>
      </c>
      <c r="U125" s="4" t="s">
        <v>20</v>
      </c>
      <c r="V125" s="17" t="s">
        <v>19</v>
      </c>
      <c r="W125" s="20" t="s">
        <v>75</v>
      </c>
      <c r="X125" s="7" t="s">
        <v>542</v>
      </c>
      <c r="Y125" s="116">
        <f t="shared" si="10"/>
        <v>41991</v>
      </c>
      <c r="Z125" s="108"/>
    </row>
    <row r="126" spans="1:28" s="24" customFormat="1" ht="89.25" customHeight="1" x14ac:dyDescent="0.2">
      <c r="A126" s="16">
        <v>122</v>
      </c>
      <c r="B126" s="22" t="s">
        <v>478</v>
      </c>
      <c r="C126" s="23" t="s">
        <v>28</v>
      </c>
      <c r="D126" s="4" t="s">
        <v>14</v>
      </c>
      <c r="E126" s="7" t="s">
        <v>81</v>
      </c>
      <c r="F126" s="11">
        <v>14000000</v>
      </c>
      <c r="G126" s="4" t="s">
        <v>29</v>
      </c>
      <c r="H126" s="20">
        <v>65633630</v>
      </c>
      <c r="I126" s="6"/>
      <c r="J126" s="9">
        <v>41964</v>
      </c>
      <c r="K126" s="31">
        <v>41964</v>
      </c>
      <c r="L126" s="10">
        <v>60</v>
      </c>
      <c r="M126" s="31">
        <v>42025</v>
      </c>
      <c r="N126" s="109"/>
      <c r="O126" s="9"/>
      <c r="P126" s="43">
        <f>M126</f>
        <v>42025</v>
      </c>
      <c r="Q126" s="10"/>
      <c r="R126" s="11">
        <f t="shared" si="13"/>
        <v>14000000</v>
      </c>
      <c r="S126" s="10">
        <v>485</v>
      </c>
      <c r="T126" s="51" t="s">
        <v>82</v>
      </c>
      <c r="U126" s="4" t="s">
        <v>31</v>
      </c>
      <c r="V126" s="21" t="s">
        <v>30</v>
      </c>
      <c r="W126" s="20" t="s">
        <v>75</v>
      </c>
      <c r="X126" s="110" t="s">
        <v>543</v>
      </c>
      <c r="Y126" s="116">
        <f t="shared" si="10"/>
        <v>42025</v>
      </c>
      <c r="Z126" s="108"/>
    </row>
    <row r="127" spans="1:28" s="24" customFormat="1" ht="65.25" customHeight="1" x14ac:dyDescent="0.2">
      <c r="A127" s="16">
        <v>123</v>
      </c>
      <c r="B127" s="22" t="s">
        <v>479</v>
      </c>
      <c r="C127" s="23" t="s">
        <v>480</v>
      </c>
      <c r="D127" s="4" t="s">
        <v>17</v>
      </c>
      <c r="E127" s="7" t="s">
        <v>551</v>
      </c>
      <c r="F127" s="11">
        <v>19604000</v>
      </c>
      <c r="G127" s="4" t="s">
        <v>481</v>
      </c>
      <c r="H127" s="20">
        <v>900581977</v>
      </c>
      <c r="I127" s="6">
        <v>7</v>
      </c>
      <c r="J127" s="9">
        <v>41968</v>
      </c>
      <c r="K127" s="31">
        <v>41976</v>
      </c>
      <c r="L127" s="10" t="s">
        <v>43</v>
      </c>
      <c r="M127" s="31">
        <v>41997</v>
      </c>
      <c r="N127" s="109"/>
      <c r="O127" s="9"/>
      <c r="P127" s="43">
        <f>M127</f>
        <v>41997</v>
      </c>
      <c r="Q127" s="10"/>
      <c r="R127" s="11">
        <f t="shared" si="13"/>
        <v>19604000</v>
      </c>
      <c r="S127" s="10">
        <v>498</v>
      </c>
      <c r="T127" s="51" t="s">
        <v>482</v>
      </c>
      <c r="U127" s="12" t="s">
        <v>35</v>
      </c>
      <c r="V127" s="4" t="s">
        <v>34</v>
      </c>
      <c r="W127" s="20" t="s">
        <v>75</v>
      </c>
      <c r="X127" s="7" t="s">
        <v>542</v>
      </c>
      <c r="Y127" s="116">
        <f t="shared" si="10"/>
        <v>41997</v>
      </c>
      <c r="Z127" s="108"/>
    </row>
    <row r="128" spans="1:28" s="24" customFormat="1" ht="81.75" customHeight="1" x14ac:dyDescent="0.2">
      <c r="A128" s="16">
        <v>124</v>
      </c>
      <c r="B128" s="22" t="s">
        <v>483</v>
      </c>
      <c r="C128" s="23" t="s">
        <v>484</v>
      </c>
      <c r="D128" s="4" t="s">
        <v>17</v>
      </c>
      <c r="E128" s="7" t="s">
        <v>81</v>
      </c>
      <c r="F128" s="11">
        <v>2197600</v>
      </c>
      <c r="G128" s="4" t="s">
        <v>485</v>
      </c>
      <c r="H128" s="20">
        <v>830123182</v>
      </c>
      <c r="I128" s="6">
        <v>1</v>
      </c>
      <c r="J128" s="9">
        <v>41968</v>
      </c>
      <c r="K128" s="31">
        <v>41976</v>
      </c>
      <c r="L128" s="10">
        <v>15</v>
      </c>
      <c r="M128" s="31">
        <v>41999</v>
      </c>
      <c r="N128" s="109"/>
      <c r="O128" s="9"/>
      <c r="P128" s="43">
        <f>M128</f>
        <v>41999</v>
      </c>
      <c r="Q128" s="10"/>
      <c r="R128" s="11">
        <f t="shared" si="13"/>
        <v>2197600</v>
      </c>
      <c r="S128" s="10">
        <v>496</v>
      </c>
      <c r="T128" s="42" t="s">
        <v>85</v>
      </c>
      <c r="U128" s="4" t="s">
        <v>20</v>
      </c>
      <c r="V128" s="17" t="s">
        <v>19</v>
      </c>
      <c r="W128" s="20" t="s">
        <v>75</v>
      </c>
      <c r="X128" s="7" t="s">
        <v>542</v>
      </c>
      <c r="Y128" s="116">
        <f t="shared" si="10"/>
        <v>41999</v>
      </c>
      <c r="Z128" s="108"/>
    </row>
    <row r="129" spans="1:27" s="24" customFormat="1" ht="107.25" customHeight="1" x14ac:dyDescent="0.2">
      <c r="A129" s="14">
        <v>125</v>
      </c>
      <c r="B129" s="22" t="s">
        <v>486</v>
      </c>
      <c r="C129" s="25" t="s">
        <v>487</v>
      </c>
      <c r="D129" s="4" t="s">
        <v>17</v>
      </c>
      <c r="E129" s="7" t="s">
        <v>550</v>
      </c>
      <c r="F129" s="73">
        <v>19495177.280000001</v>
      </c>
      <c r="G129" s="4" t="s">
        <v>488</v>
      </c>
      <c r="H129" s="20">
        <v>900589579</v>
      </c>
      <c r="I129" s="6">
        <v>5</v>
      </c>
      <c r="J129" s="9">
        <v>41974</v>
      </c>
      <c r="K129" s="31">
        <v>41982</v>
      </c>
      <c r="L129" s="27">
        <v>30</v>
      </c>
      <c r="M129" s="31">
        <v>42012</v>
      </c>
      <c r="N129" s="109">
        <v>42013</v>
      </c>
      <c r="O129" s="27">
        <v>27</v>
      </c>
      <c r="P129" s="43">
        <v>42039</v>
      </c>
      <c r="Q129" s="39">
        <v>8150393</v>
      </c>
      <c r="R129" s="39">
        <f>F129+Q129</f>
        <v>27645570.280000001</v>
      </c>
      <c r="S129" s="10">
        <v>494</v>
      </c>
      <c r="T129" s="42" t="s">
        <v>85</v>
      </c>
      <c r="U129" s="4" t="s">
        <v>20</v>
      </c>
      <c r="V129" s="17" t="s">
        <v>19</v>
      </c>
      <c r="W129" s="20" t="s">
        <v>75</v>
      </c>
      <c r="X129" s="7" t="s">
        <v>542</v>
      </c>
      <c r="Y129" s="116">
        <f t="shared" si="10"/>
        <v>42039</v>
      </c>
      <c r="Z129" s="108"/>
    </row>
    <row r="130" spans="1:27" s="24" customFormat="1" ht="113.25" customHeight="1" x14ac:dyDescent="0.2">
      <c r="A130" s="16">
        <v>126</v>
      </c>
      <c r="B130" s="22" t="s">
        <v>489</v>
      </c>
      <c r="C130" s="4" t="s">
        <v>490</v>
      </c>
      <c r="D130" s="4" t="s">
        <v>17</v>
      </c>
      <c r="E130" s="7" t="s">
        <v>81</v>
      </c>
      <c r="F130" s="11">
        <v>19706162</v>
      </c>
      <c r="G130" s="119" t="s">
        <v>491</v>
      </c>
      <c r="H130" s="13">
        <v>860353110</v>
      </c>
      <c r="I130" s="6">
        <v>7</v>
      </c>
      <c r="J130" s="9">
        <v>41976</v>
      </c>
      <c r="K130" s="31">
        <v>41983</v>
      </c>
      <c r="L130" s="10">
        <v>60</v>
      </c>
      <c r="M130" s="31">
        <v>42044</v>
      </c>
      <c r="N130" s="109">
        <v>42045</v>
      </c>
      <c r="O130" s="27">
        <v>15</v>
      </c>
      <c r="P130" s="43">
        <v>42059</v>
      </c>
      <c r="Q130" s="39">
        <v>6032000</v>
      </c>
      <c r="R130" s="39">
        <f>F130+Q130</f>
        <v>25738162</v>
      </c>
      <c r="S130" s="10">
        <v>512</v>
      </c>
      <c r="T130" s="66" t="s">
        <v>94</v>
      </c>
      <c r="U130" s="12" t="s">
        <v>35</v>
      </c>
      <c r="V130" s="4" t="s">
        <v>34</v>
      </c>
      <c r="W130" s="20" t="s">
        <v>75</v>
      </c>
      <c r="X130" s="7" t="s">
        <v>542</v>
      </c>
      <c r="Y130" s="116">
        <f t="shared" si="10"/>
        <v>42059</v>
      </c>
      <c r="Z130" s="108"/>
    </row>
    <row r="131" spans="1:27" s="24" customFormat="1" ht="143.25" customHeight="1" x14ac:dyDescent="0.2">
      <c r="A131" s="16">
        <v>127</v>
      </c>
      <c r="B131" s="22" t="s">
        <v>492</v>
      </c>
      <c r="C131" s="4" t="s">
        <v>493</v>
      </c>
      <c r="D131" s="4" t="s">
        <v>39</v>
      </c>
      <c r="E131" s="2" t="s">
        <v>77</v>
      </c>
      <c r="F131" s="11">
        <v>267960000</v>
      </c>
      <c r="G131" s="4" t="s">
        <v>494</v>
      </c>
      <c r="H131" s="13">
        <v>860524168</v>
      </c>
      <c r="I131" s="6">
        <v>8</v>
      </c>
      <c r="J131" s="9">
        <v>41978</v>
      </c>
      <c r="K131" s="31">
        <v>41984</v>
      </c>
      <c r="L131" s="10">
        <v>180</v>
      </c>
      <c r="M131" s="31">
        <v>42165</v>
      </c>
      <c r="N131" s="145" t="s">
        <v>579</v>
      </c>
      <c r="O131" s="69" t="s">
        <v>577</v>
      </c>
      <c r="P131" s="43" t="s">
        <v>578</v>
      </c>
      <c r="Q131" s="3">
        <v>192920035</v>
      </c>
      <c r="R131" s="3">
        <f>F131+Q131</f>
        <v>460880035</v>
      </c>
      <c r="S131" s="10" t="s">
        <v>580</v>
      </c>
      <c r="T131" s="42" t="s">
        <v>85</v>
      </c>
      <c r="U131" s="4" t="s">
        <v>20</v>
      </c>
      <c r="V131" s="17" t="s">
        <v>19</v>
      </c>
      <c r="W131" s="20" t="s">
        <v>587</v>
      </c>
      <c r="X131" s="7" t="s">
        <v>542</v>
      </c>
      <c r="Y131" s="116">
        <v>42384</v>
      </c>
      <c r="Z131" s="108">
        <v>42436</v>
      </c>
    </row>
    <row r="132" spans="1:27" s="24" customFormat="1" ht="99.75" customHeight="1" x14ac:dyDescent="0.2">
      <c r="A132" s="16">
        <v>128</v>
      </c>
      <c r="B132" s="22" t="s">
        <v>495</v>
      </c>
      <c r="C132" s="4" t="s">
        <v>496</v>
      </c>
      <c r="D132" s="4" t="s">
        <v>63</v>
      </c>
      <c r="E132" s="7" t="s">
        <v>551</v>
      </c>
      <c r="F132" s="11">
        <v>321513990</v>
      </c>
      <c r="G132" s="30" t="s">
        <v>497</v>
      </c>
      <c r="H132" s="13">
        <v>830001338</v>
      </c>
      <c r="I132" s="6">
        <v>1</v>
      </c>
      <c r="J132" s="9">
        <v>41989</v>
      </c>
      <c r="K132" s="31">
        <v>41999</v>
      </c>
      <c r="L132" s="10">
        <v>90</v>
      </c>
      <c r="M132" s="31">
        <v>42088</v>
      </c>
      <c r="N132" s="109"/>
      <c r="O132" s="9"/>
      <c r="P132" s="43">
        <f>M132</f>
        <v>42088</v>
      </c>
      <c r="Q132" s="10"/>
      <c r="R132" s="11">
        <f>F132</f>
        <v>321513990</v>
      </c>
      <c r="S132" s="10">
        <v>533</v>
      </c>
      <c r="T132" s="42" t="s">
        <v>85</v>
      </c>
      <c r="U132" s="4" t="s">
        <v>49</v>
      </c>
      <c r="V132" s="21" t="s">
        <v>48</v>
      </c>
      <c r="W132" s="20" t="s">
        <v>75</v>
      </c>
      <c r="X132" s="7" t="s">
        <v>542</v>
      </c>
      <c r="Y132" s="116">
        <f t="shared" si="10"/>
        <v>42088</v>
      </c>
      <c r="Z132" s="108"/>
    </row>
    <row r="133" spans="1:27" s="24" customFormat="1" ht="91.5" customHeight="1" x14ac:dyDescent="0.2">
      <c r="A133" s="16">
        <v>129</v>
      </c>
      <c r="B133" s="22" t="s">
        <v>498</v>
      </c>
      <c r="C133" s="18" t="s">
        <v>499</v>
      </c>
      <c r="D133" s="4" t="s">
        <v>17</v>
      </c>
      <c r="E133" s="7" t="s">
        <v>81</v>
      </c>
      <c r="F133" s="11">
        <v>9175000</v>
      </c>
      <c r="G133" s="30" t="s">
        <v>500</v>
      </c>
      <c r="H133" s="13">
        <v>830048381</v>
      </c>
      <c r="I133" s="6">
        <v>1</v>
      </c>
      <c r="J133" s="9">
        <v>41988</v>
      </c>
      <c r="K133" s="74">
        <v>41996</v>
      </c>
      <c r="L133" s="10">
        <v>365</v>
      </c>
      <c r="M133" s="74">
        <v>42361</v>
      </c>
      <c r="N133" s="109"/>
      <c r="O133" s="9"/>
      <c r="P133" s="43">
        <f>M133</f>
        <v>42361</v>
      </c>
      <c r="Q133" s="10"/>
      <c r="R133" s="11">
        <f>F133</f>
        <v>9175000</v>
      </c>
      <c r="S133" s="10">
        <v>534</v>
      </c>
      <c r="T133" s="42" t="s">
        <v>117</v>
      </c>
      <c r="U133" s="4" t="s">
        <v>568</v>
      </c>
      <c r="V133" s="17" t="s">
        <v>501</v>
      </c>
      <c r="W133" s="20" t="s">
        <v>587</v>
      </c>
      <c r="X133" s="7" t="s">
        <v>542</v>
      </c>
      <c r="Y133" s="116">
        <f t="shared" si="10"/>
        <v>42361</v>
      </c>
      <c r="Z133" s="108">
        <v>42458</v>
      </c>
    </row>
    <row r="134" spans="1:27" s="24" customFormat="1" ht="106.5" customHeight="1" x14ac:dyDescent="0.2">
      <c r="A134" s="16">
        <v>131</v>
      </c>
      <c r="B134" s="22" t="s">
        <v>502</v>
      </c>
      <c r="C134" s="18" t="s">
        <v>503</v>
      </c>
      <c r="D134" s="4" t="s">
        <v>14</v>
      </c>
      <c r="E134" s="7" t="s">
        <v>81</v>
      </c>
      <c r="F134" s="11">
        <v>304000000</v>
      </c>
      <c r="G134" s="30" t="s">
        <v>340</v>
      </c>
      <c r="H134" s="13">
        <v>899999063</v>
      </c>
      <c r="I134" s="6">
        <v>3</v>
      </c>
      <c r="J134" s="9">
        <v>41991</v>
      </c>
      <c r="K134" s="9">
        <v>41992</v>
      </c>
      <c r="L134" s="10">
        <v>150</v>
      </c>
      <c r="M134" s="9">
        <v>42142</v>
      </c>
      <c r="N134" s="109">
        <v>42143</v>
      </c>
      <c r="O134" s="27" t="s">
        <v>504</v>
      </c>
      <c r="P134" s="43" t="s">
        <v>505</v>
      </c>
      <c r="Q134" s="75">
        <v>100666680</v>
      </c>
      <c r="R134" s="75">
        <f>F134+Q134</f>
        <v>404666680</v>
      </c>
      <c r="S134" s="10">
        <v>537</v>
      </c>
      <c r="T134" s="42" t="s">
        <v>162</v>
      </c>
      <c r="U134" s="4" t="s">
        <v>69</v>
      </c>
      <c r="V134" s="21" t="s">
        <v>506</v>
      </c>
      <c r="W134" s="20" t="s">
        <v>75</v>
      </c>
      <c r="X134" s="19" t="s">
        <v>542</v>
      </c>
      <c r="Y134" s="116">
        <v>42030</v>
      </c>
      <c r="Z134" s="108"/>
    </row>
    <row r="135" spans="1:27" s="24" customFormat="1" ht="129.75" customHeight="1" x14ac:dyDescent="0.2">
      <c r="A135" s="16">
        <v>132</v>
      </c>
      <c r="B135" s="22" t="s">
        <v>507</v>
      </c>
      <c r="C135" s="4" t="s">
        <v>508</v>
      </c>
      <c r="D135" s="4" t="s">
        <v>17</v>
      </c>
      <c r="E135" s="7" t="s">
        <v>81</v>
      </c>
      <c r="F135" s="11">
        <v>12064000</v>
      </c>
      <c r="G135" s="30" t="s">
        <v>509</v>
      </c>
      <c r="H135" s="13">
        <v>900300463</v>
      </c>
      <c r="I135" s="6">
        <v>9</v>
      </c>
      <c r="J135" s="9">
        <v>41995</v>
      </c>
      <c r="K135" s="31">
        <v>42002</v>
      </c>
      <c r="L135" s="10">
        <v>30</v>
      </c>
      <c r="M135" s="31">
        <v>42031</v>
      </c>
      <c r="N135" s="109">
        <v>42032</v>
      </c>
      <c r="O135" s="27">
        <v>15</v>
      </c>
      <c r="P135" s="43">
        <v>42046</v>
      </c>
      <c r="Q135" s="10"/>
      <c r="R135" s="11">
        <f t="shared" ref="R135:R142" si="14">F135</f>
        <v>12064000</v>
      </c>
      <c r="S135" s="10">
        <v>545</v>
      </c>
      <c r="T135" s="42" t="s">
        <v>85</v>
      </c>
      <c r="U135" s="4" t="s">
        <v>20</v>
      </c>
      <c r="V135" s="17" t="s">
        <v>19</v>
      </c>
      <c r="W135" s="20" t="s">
        <v>75</v>
      </c>
      <c r="X135" s="7" t="s">
        <v>542</v>
      </c>
      <c r="Y135" s="116">
        <f t="shared" ref="Y135:Y142" si="15">P135</f>
        <v>42046</v>
      </c>
      <c r="Z135" s="108"/>
      <c r="AA135" s="150"/>
    </row>
    <row r="136" spans="1:27" s="24" customFormat="1" ht="72" customHeight="1" x14ac:dyDescent="0.2">
      <c r="A136" s="16">
        <v>133</v>
      </c>
      <c r="B136" s="22" t="s">
        <v>510</v>
      </c>
      <c r="C136" s="34" t="s">
        <v>511</v>
      </c>
      <c r="D136" s="4" t="s">
        <v>17</v>
      </c>
      <c r="E136" s="7" t="s">
        <v>81</v>
      </c>
      <c r="F136" s="11">
        <v>1850000</v>
      </c>
      <c r="G136" s="30" t="s">
        <v>512</v>
      </c>
      <c r="H136" s="13">
        <v>51640533</v>
      </c>
      <c r="I136" s="6">
        <v>5</v>
      </c>
      <c r="J136" s="9">
        <v>41996</v>
      </c>
      <c r="K136" s="31">
        <v>42010</v>
      </c>
      <c r="L136" s="10">
        <v>30</v>
      </c>
      <c r="M136" s="31">
        <v>42040</v>
      </c>
      <c r="N136" s="109">
        <v>42041</v>
      </c>
      <c r="O136" s="27" t="s">
        <v>513</v>
      </c>
      <c r="P136" s="43">
        <v>42048</v>
      </c>
      <c r="Q136" s="10"/>
      <c r="R136" s="11">
        <f t="shared" si="14"/>
        <v>1850000</v>
      </c>
      <c r="S136" s="10">
        <v>541</v>
      </c>
      <c r="T136" s="42" t="s">
        <v>85</v>
      </c>
      <c r="U136" s="4" t="s">
        <v>20</v>
      </c>
      <c r="V136" s="17" t="s">
        <v>19</v>
      </c>
      <c r="W136" s="20" t="s">
        <v>75</v>
      </c>
      <c r="X136" s="34" t="s">
        <v>544</v>
      </c>
      <c r="Y136" s="116">
        <f t="shared" si="15"/>
        <v>42048</v>
      </c>
      <c r="Z136" s="108"/>
    </row>
    <row r="137" spans="1:27" s="24" customFormat="1" ht="102" x14ac:dyDescent="0.2">
      <c r="A137" s="16">
        <v>134</v>
      </c>
      <c r="B137" s="22" t="s">
        <v>514</v>
      </c>
      <c r="C137" s="4" t="s">
        <v>515</v>
      </c>
      <c r="D137" s="4" t="s">
        <v>17</v>
      </c>
      <c r="E137" s="7" t="s">
        <v>551</v>
      </c>
      <c r="F137" s="11">
        <v>15198000</v>
      </c>
      <c r="G137" s="30" t="s">
        <v>516</v>
      </c>
      <c r="H137" s="13">
        <v>900309238</v>
      </c>
      <c r="I137" s="6">
        <v>9</v>
      </c>
      <c r="J137" s="9">
        <v>42002</v>
      </c>
      <c r="K137" s="9">
        <v>42010</v>
      </c>
      <c r="L137" s="10" t="s">
        <v>99</v>
      </c>
      <c r="M137" s="9">
        <v>42038</v>
      </c>
      <c r="N137" s="109">
        <v>42039</v>
      </c>
      <c r="O137" s="27">
        <v>5</v>
      </c>
      <c r="P137" s="43">
        <v>42046</v>
      </c>
      <c r="Q137" s="10"/>
      <c r="R137" s="11">
        <f t="shared" si="14"/>
        <v>15198000</v>
      </c>
      <c r="S137" s="10">
        <v>546</v>
      </c>
      <c r="T137" s="42" t="s">
        <v>85</v>
      </c>
      <c r="U137" s="4" t="s">
        <v>20</v>
      </c>
      <c r="V137" s="17" t="s">
        <v>19</v>
      </c>
      <c r="W137" s="20" t="s">
        <v>75</v>
      </c>
      <c r="X137" s="19" t="s">
        <v>542</v>
      </c>
      <c r="Y137" s="116">
        <f t="shared" si="15"/>
        <v>42046</v>
      </c>
      <c r="Z137" s="108"/>
    </row>
    <row r="138" spans="1:27" s="24" customFormat="1" ht="102" x14ac:dyDescent="0.2">
      <c r="A138" s="16">
        <v>135</v>
      </c>
      <c r="B138" s="22" t="s">
        <v>517</v>
      </c>
      <c r="C138" s="4" t="s">
        <v>518</v>
      </c>
      <c r="D138" s="4" t="s">
        <v>17</v>
      </c>
      <c r="E138" s="7" t="s">
        <v>551</v>
      </c>
      <c r="F138" s="11">
        <v>1800000</v>
      </c>
      <c r="G138" s="30" t="s">
        <v>519</v>
      </c>
      <c r="H138" s="13">
        <v>900669448</v>
      </c>
      <c r="I138" s="6">
        <v>2</v>
      </c>
      <c r="J138" s="9">
        <v>42002</v>
      </c>
      <c r="K138" s="9">
        <v>42010</v>
      </c>
      <c r="L138" s="10">
        <v>30</v>
      </c>
      <c r="M138" s="9">
        <v>42040</v>
      </c>
      <c r="N138" s="109"/>
      <c r="O138" s="9"/>
      <c r="P138" s="43">
        <f>M138</f>
        <v>42040</v>
      </c>
      <c r="Q138" s="10"/>
      <c r="R138" s="11">
        <f t="shared" si="14"/>
        <v>1800000</v>
      </c>
      <c r="S138" s="10">
        <v>547</v>
      </c>
      <c r="T138" s="42" t="s">
        <v>85</v>
      </c>
      <c r="U138" s="4" t="s">
        <v>20</v>
      </c>
      <c r="V138" s="17" t="s">
        <v>19</v>
      </c>
      <c r="W138" s="20" t="s">
        <v>75</v>
      </c>
      <c r="X138" s="19" t="s">
        <v>542</v>
      </c>
      <c r="Y138" s="116">
        <f t="shared" si="15"/>
        <v>42040</v>
      </c>
      <c r="Z138" s="108"/>
    </row>
    <row r="139" spans="1:27" s="24" customFormat="1" ht="93" customHeight="1" x14ac:dyDescent="0.2">
      <c r="A139" s="16">
        <v>136</v>
      </c>
      <c r="B139" s="22" t="s">
        <v>520</v>
      </c>
      <c r="C139" s="34" t="s">
        <v>521</v>
      </c>
      <c r="D139" s="4" t="s">
        <v>39</v>
      </c>
      <c r="E139" s="2" t="s">
        <v>77</v>
      </c>
      <c r="F139" s="11">
        <v>202918800</v>
      </c>
      <c r="G139" s="30" t="s">
        <v>522</v>
      </c>
      <c r="H139" s="13">
        <v>800104672</v>
      </c>
      <c r="I139" s="6">
        <v>9</v>
      </c>
      <c r="J139" s="9">
        <v>42002</v>
      </c>
      <c r="K139" s="9">
        <v>42030</v>
      </c>
      <c r="L139" s="10">
        <v>90</v>
      </c>
      <c r="M139" s="9">
        <v>42120</v>
      </c>
      <c r="N139" s="109">
        <v>42121</v>
      </c>
      <c r="O139" s="10">
        <v>30</v>
      </c>
      <c r="P139" s="43">
        <v>42150</v>
      </c>
      <c r="Q139" s="10"/>
      <c r="R139" s="11">
        <f t="shared" si="14"/>
        <v>202918800</v>
      </c>
      <c r="S139" s="10">
        <v>548</v>
      </c>
      <c r="T139" s="42" t="s">
        <v>85</v>
      </c>
      <c r="U139" s="4" t="s">
        <v>49</v>
      </c>
      <c r="V139" s="21" t="s">
        <v>48</v>
      </c>
      <c r="W139" s="20" t="s">
        <v>75</v>
      </c>
      <c r="X139" s="19" t="s">
        <v>542</v>
      </c>
      <c r="Y139" s="116">
        <f t="shared" si="15"/>
        <v>42150</v>
      </c>
      <c r="Z139" s="108"/>
    </row>
    <row r="140" spans="1:27" s="24" customFormat="1" ht="102" x14ac:dyDescent="0.2">
      <c r="A140" s="16">
        <v>137</v>
      </c>
      <c r="B140" s="22" t="s">
        <v>523</v>
      </c>
      <c r="C140" s="4" t="s">
        <v>524</v>
      </c>
      <c r="D140" s="4" t="s">
        <v>17</v>
      </c>
      <c r="E140" s="7" t="s">
        <v>551</v>
      </c>
      <c r="F140" s="11">
        <v>2319988</v>
      </c>
      <c r="G140" s="30" t="s">
        <v>72</v>
      </c>
      <c r="H140" s="13">
        <v>900622760</v>
      </c>
      <c r="I140" s="6">
        <v>3</v>
      </c>
      <c r="J140" s="9">
        <v>42002</v>
      </c>
      <c r="K140" s="9">
        <v>42011</v>
      </c>
      <c r="L140" s="10">
        <v>15</v>
      </c>
      <c r="M140" s="9">
        <v>42032</v>
      </c>
      <c r="N140" s="109"/>
      <c r="O140" s="9"/>
      <c r="P140" s="43">
        <f>M140</f>
        <v>42032</v>
      </c>
      <c r="Q140" s="10"/>
      <c r="R140" s="11">
        <f t="shared" si="14"/>
        <v>2319988</v>
      </c>
      <c r="S140" s="10">
        <v>551</v>
      </c>
      <c r="T140" s="42" t="s">
        <v>85</v>
      </c>
      <c r="U140" s="4" t="s">
        <v>20</v>
      </c>
      <c r="V140" s="17" t="s">
        <v>19</v>
      </c>
      <c r="W140" s="20" t="s">
        <v>75</v>
      </c>
      <c r="X140" s="19" t="s">
        <v>542</v>
      </c>
      <c r="Y140" s="116">
        <f t="shared" si="15"/>
        <v>42032</v>
      </c>
      <c r="Z140" s="108"/>
    </row>
    <row r="141" spans="1:27" s="24" customFormat="1" ht="58.5" customHeight="1" x14ac:dyDescent="0.2">
      <c r="A141" s="16">
        <v>138</v>
      </c>
      <c r="B141" s="22" t="s">
        <v>567</v>
      </c>
      <c r="C141" s="4" t="s">
        <v>525</v>
      </c>
      <c r="D141" s="4" t="s">
        <v>17</v>
      </c>
      <c r="E141" s="7" t="s">
        <v>551</v>
      </c>
      <c r="F141" s="11">
        <v>21800000</v>
      </c>
      <c r="G141" s="30" t="s">
        <v>481</v>
      </c>
      <c r="H141" s="13">
        <v>900581977</v>
      </c>
      <c r="I141" s="6">
        <v>7</v>
      </c>
      <c r="J141" s="9">
        <v>42003</v>
      </c>
      <c r="K141" s="9">
        <v>42033</v>
      </c>
      <c r="L141" s="10" t="s">
        <v>157</v>
      </c>
      <c r="M141" s="9">
        <v>42046</v>
      </c>
      <c r="N141" s="9"/>
      <c r="O141" s="9"/>
      <c r="P141" s="43">
        <f t="shared" ref="P141:P142" si="16">M141</f>
        <v>42046</v>
      </c>
      <c r="Q141" s="10"/>
      <c r="R141" s="11">
        <f t="shared" si="14"/>
        <v>21800000</v>
      </c>
      <c r="S141" s="10">
        <v>43</v>
      </c>
      <c r="T141" s="42" t="s">
        <v>482</v>
      </c>
      <c r="U141" s="4" t="s">
        <v>87</v>
      </c>
      <c r="V141" s="17" t="s">
        <v>88</v>
      </c>
      <c r="W141" s="20" t="s">
        <v>587</v>
      </c>
      <c r="X141" s="19" t="s">
        <v>542</v>
      </c>
      <c r="Y141" s="116">
        <f t="shared" si="15"/>
        <v>42046</v>
      </c>
      <c r="Z141" s="108">
        <v>42130</v>
      </c>
    </row>
    <row r="142" spans="1:27" s="24" customFormat="1" ht="76.5" x14ac:dyDescent="0.2">
      <c r="A142" s="16">
        <v>139</v>
      </c>
      <c r="B142" s="22" t="s">
        <v>566</v>
      </c>
      <c r="C142" s="4" t="s">
        <v>526</v>
      </c>
      <c r="D142" s="4" t="s">
        <v>17</v>
      </c>
      <c r="E142" s="7" t="s">
        <v>551</v>
      </c>
      <c r="F142" s="11">
        <v>4136628</v>
      </c>
      <c r="G142" s="30" t="s">
        <v>527</v>
      </c>
      <c r="H142" s="13">
        <v>800022596</v>
      </c>
      <c r="I142" s="6">
        <v>4</v>
      </c>
      <c r="J142" s="9">
        <v>42003</v>
      </c>
      <c r="K142" s="9">
        <v>42009</v>
      </c>
      <c r="L142" s="10" t="s">
        <v>43</v>
      </c>
      <c r="M142" s="9">
        <v>42031</v>
      </c>
      <c r="N142" s="9"/>
      <c r="O142" s="9"/>
      <c r="P142" s="43">
        <f t="shared" si="16"/>
        <v>42031</v>
      </c>
      <c r="Q142" s="10"/>
      <c r="R142" s="11">
        <f t="shared" si="14"/>
        <v>4136628</v>
      </c>
      <c r="S142" s="10">
        <v>44</v>
      </c>
      <c r="T142" s="42" t="s">
        <v>528</v>
      </c>
      <c r="U142" s="4" t="s">
        <v>87</v>
      </c>
      <c r="V142" s="17" t="s">
        <v>88</v>
      </c>
      <c r="W142" s="20" t="s">
        <v>587</v>
      </c>
      <c r="X142" s="19" t="s">
        <v>542</v>
      </c>
      <c r="Y142" s="116">
        <f t="shared" si="15"/>
        <v>42031</v>
      </c>
      <c r="Z142" s="108">
        <v>42130</v>
      </c>
    </row>
    <row r="143" spans="1:27" s="24" customFormat="1" ht="224.25" customHeight="1" x14ac:dyDescent="0.2">
      <c r="A143" s="16">
        <v>140</v>
      </c>
      <c r="B143" s="22" t="s">
        <v>529</v>
      </c>
      <c r="C143" s="4" t="s">
        <v>530</v>
      </c>
      <c r="D143" s="4" t="s">
        <v>63</v>
      </c>
      <c r="E143" s="7" t="s">
        <v>551</v>
      </c>
      <c r="F143" s="11">
        <v>499965267</v>
      </c>
      <c r="G143" s="34" t="s">
        <v>531</v>
      </c>
      <c r="H143" s="13">
        <v>830049916</v>
      </c>
      <c r="I143" s="6">
        <v>4</v>
      </c>
      <c r="J143" s="9">
        <v>42003</v>
      </c>
      <c r="K143" s="9">
        <v>42030</v>
      </c>
      <c r="L143" s="10">
        <v>120</v>
      </c>
      <c r="M143" s="9">
        <v>42149</v>
      </c>
      <c r="N143" s="145" t="s">
        <v>582</v>
      </c>
      <c r="O143" s="115" t="s">
        <v>581</v>
      </c>
      <c r="P143" s="31">
        <v>42284</v>
      </c>
      <c r="Q143" s="39">
        <v>60989030</v>
      </c>
      <c r="R143" s="39">
        <f>F143+Q143</f>
        <v>560954297</v>
      </c>
      <c r="S143" s="10" t="s">
        <v>583</v>
      </c>
      <c r="T143" s="42" t="s">
        <v>85</v>
      </c>
      <c r="U143" s="49" t="s">
        <v>49</v>
      </c>
      <c r="V143" s="76" t="s">
        <v>48</v>
      </c>
      <c r="W143" s="20" t="s">
        <v>75</v>
      </c>
      <c r="X143" s="19" t="s">
        <v>542</v>
      </c>
      <c r="Y143" s="116">
        <f>P143</f>
        <v>42284</v>
      </c>
      <c r="Z143" s="108"/>
    </row>
    <row r="144" spans="1:27" s="24" customFormat="1" ht="122.25" customHeight="1" x14ac:dyDescent="0.2">
      <c r="A144" s="16">
        <v>141</v>
      </c>
      <c r="B144" s="22" t="s">
        <v>532</v>
      </c>
      <c r="C144" s="4" t="s">
        <v>533</v>
      </c>
      <c r="D144" s="4" t="s">
        <v>63</v>
      </c>
      <c r="E144" s="7" t="s">
        <v>551</v>
      </c>
      <c r="F144" s="11">
        <v>253000000</v>
      </c>
      <c r="G144" s="30" t="s">
        <v>534</v>
      </c>
      <c r="H144" s="13">
        <v>816006036</v>
      </c>
      <c r="I144" s="6">
        <v>2</v>
      </c>
      <c r="J144" s="9">
        <v>42003</v>
      </c>
      <c r="K144" s="9">
        <v>42027</v>
      </c>
      <c r="L144" s="10">
        <v>30</v>
      </c>
      <c r="M144" s="9">
        <v>42058</v>
      </c>
      <c r="N144" s="109">
        <v>42059</v>
      </c>
      <c r="O144" s="6" t="s">
        <v>535</v>
      </c>
      <c r="P144" s="9" t="s">
        <v>536</v>
      </c>
      <c r="Q144" s="10"/>
      <c r="R144" s="11">
        <f>F144</f>
        <v>253000000</v>
      </c>
      <c r="S144" s="10">
        <v>552</v>
      </c>
      <c r="T144" s="42" t="s">
        <v>85</v>
      </c>
      <c r="U144" s="4" t="s">
        <v>20</v>
      </c>
      <c r="V144" s="17" t="s">
        <v>19</v>
      </c>
      <c r="W144" s="20" t="s">
        <v>587</v>
      </c>
      <c r="X144" s="19" t="s">
        <v>542</v>
      </c>
      <c r="Y144" s="116">
        <v>42157</v>
      </c>
      <c r="Z144" s="108">
        <v>42419</v>
      </c>
    </row>
    <row r="145" spans="1:27" s="24" customFormat="1" ht="16.5" customHeight="1" x14ac:dyDescent="0.2">
      <c r="A145" s="126"/>
      <c r="B145" s="127"/>
      <c r="C145" s="128"/>
      <c r="D145" s="128"/>
      <c r="E145" s="129"/>
      <c r="F145" s="130"/>
      <c r="G145" s="131"/>
      <c r="H145" s="132"/>
      <c r="I145" s="133"/>
      <c r="J145" s="134"/>
      <c r="K145" s="134"/>
      <c r="L145" s="135"/>
      <c r="M145" s="134"/>
      <c r="N145" s="136"/>
      <c r="O145" s="133"/>
      <c r="P145" s="134"/>
      <c r="Q145" s="143" t="s">
        <v>559</v>
      </c>
      <c r="R145" s="144">
        <f>SUBTOTAL(9,R5:R144)</f>
        <v>13114031993.280001</v>
      </c>
      <c r="S145" s="135"/>
      <c r="T145" s="137"/>
      <c r="U145" s="128"/>
      <c r="V145" s="138"/>
      <c r="W145" s="139"/>
      <c r="X145" s="140"/>
      <c r="Y145" s="141"/>
      <c r="Z145" s="142"/>
      <c r="AA145" s="150"/>
    </row>
    <row r="146" spans="1:27" s="24" customFormat="1" ht="12.75" x14ac:dyDescent="0.2">
      <c r="A146" s="77"/>
      <c r="B146" s="77"/>
      <c r="C146" s="78"/>
      <c r="D146" s="48"/>
      <c r="E146" s="72"/>
      <c r="F146" s="79"/>
      <c r="G146" s="79"/>
      <c r="H146" s="80"/>
      <c r="I146" s="81"/>
      <c r="J146" s="82"/>
      <c r="K146" s="83"/>
      <c r="L146" s="84"/>
      <c r="M146" s="85"/>
      <c r="N146" s="85"/>
      <c r="O146" s="82"/>
      <c r="P146" s="82"/>
      <c r="Q146" s="84"/>
      <c r="R146" s="82"/>
      <c r="S146" s="82"/>
      <c r="T146" s="82"/>
      <c r="U146" s="48"/>
      <c r="V146" s="48"/>
      <c r="W146" s="86"/>
      <c r="Z146" s="28"/>
      <c r="AA146" s="151"/>
    </row>
    <row r="147" spans="1:27" s="24" customFormat="1" ht="12.75" x14ac:dyDescent="0.2">
      <c r="A147" s="77"/>
      <c r="B147" s="77"/>
      <c r="C147" s="78"/>
      <c r="D147" s="48"/>
      <c r="E147" s="72"/>
      <c r="F147" s="79"/>
      <c r="G147" s="79"/>
      <c r="H147" s="80"/>
      <c r="I147" s="81"/>
      <c r="J147" s="82"/>
      <c r="K147" s="83"/>
      <c r="L147" s="84"/>
      <c r="M147" s="85"/>
      <c r="N147" s="85"/>
      <c r="O147" s="82"/>
      <c r="P147" s="82"/>
      <c r="Q147" s="84"/>
      <c r="R147" s="82"/>
      <c r="S147" s="82"/>
      <c r="T147" s="82"/>
      <c r="U147" s="48"/>
      <c r="V147" s="48"/>
      <c r="W147" s="86"/>
      <c r="Z147" s="28"/>
    </row>
    <row r="148" spans="1:27" s="24" customFormat="1" ht="12.75" x14ac:dyDescent="0.2">
      <c r="A148" s="77"/>
      <c r="B148" s="77"/>
      <c r="C148" s="78"/>
      <c r="D148" s="48"/>
      <c r="E148" s="72"/>
      <c r="F148" s="79"/>
      <c r="G148" s="79"/>
      <c r="H148" s="80"/>
      <c r="I148" s="81"/>
      <c r="J148" s="82"/>
      <c r="K148" s="90"/>
      <c r="L148" s="84"/>
      <c r="M148" s="85"/>
      <c r="N148" s="85"/>
      <c r="O148" s="82"/>
      <c r="P148" s="82"/>
      <c r="Q148" s="84"/>
      <c r="R148" s="82"/>
      <c r="S148" s="82"/>
      <c r="T148" s="82"/>
      <c r="U148" s="48"/>
      <c r="V148" s="48"/>
      <c r="W148" s="86"/>
      <c r="Z148" s="28"/>
    </row>
    <row r="149" spans="1:27" s="24" customFormat="1" ht="12.75" x14ac:dyDescent="0.2">
      <c r="A149" s="77"/>
      <c r="B149" s="77"/>
      <c r="C149" s="78"/>
      <c r="D149" s="48"/>
      <c r="E149" s="72"/>
      <c r="F149" s="79"/>
      <c r="G149" s="79"/>
      <c r="H149" s="80"/>
      <c r="I149" s="81"/>
      <c r="J149" s="82"/>
      <c r="K149" s="90"/>
      <c r="L149" s="84"/>
      <c r="M149" s="85"/>
      <c r="N149" s="85"/>
      <c r="O149" s="82"/>
      <c r="P149" s="82"/>
      <c r="Q149" s="84"/>
      <c r="R149" s="82"/>
      <c r="S149" s="82"/>
      <c r="T149" s="82"/>
      <c r="U149" s="48"/>
      <c r="V149" s="48"/>
      <c r="W149" s="86"/>
      <c r="Z149" s="28"/>
    </row>
    <row r="150" spans="1:27" s="24" customFormat="1" ht="12.75" x14ac:dyDescent="0.2">
      <c r="A150" s="77"/>
      <c r="B150" s="77"/>
      <c r="C150" s="78"/>
      <c r="D150" s="48"/>
      <c r="E150" s="72"/>
      <c r="F150" s="79"/>
      <c r="G150" s="79"/>
      <c r="H150" s="80"/>
      <c r="I150" s="81"/>
      <c r="J150" s="82"/>
      <c r="K150" s="90"/>
      <c r="L150" s="84"/>
      <c r="M150" s="85"/>
      <c r="N150" s="85"/>
      <c r="O150" s="82"/>
      <c r="P150" s="82"/>
      <c r="Q150" s="84"/>
      <c r="R150" s="82"/>
      <c r="S150" s="82"/>
      <c r="T150" s="82"/>
      <c r="U150" s="48"/>
      <c r="V150" s="48"/>
      <c r="W150" s="86"/>
      <c r="Y150" s="28"/>
      <c r="Z150" s="28"/>
    </row>
    <row r="151" spans="1:27" s="24" customFormat="1" ht="12.75" x14ac:dyDescent="0.2">
      <c r="A151" s="77"/>
      <c r="B151" s="77"/>
      <c r="C151" s="78"/>
      <c r="D151" s="48"/>
      <c r="E151" s="72"/>
      <c r="F151" s="79"/>
      <c r="G151" s="79"/>
      <c r="H151" s="80"/>
      <c r="I151" s="81"/>
      <c r="J151" s="82"/>
      <c r="K151" s="90"/>
      <c r="L151" s="84"/>
      <c r="M151" s="85"/>
      <c r="N151" s="85"/>
      <c r="O151" s="82"/>
      <c r="P151" s="82"/>
      <c r="Q151" s="84"/>
      <c r="R151" s="82"/>
      <c r="S151" s="82"/>
      <c r="T151" s="82"/>
      <c r="U151" s="48"/>
      <c r="V151" s="48"/>
      <c r="W151" s="86"/>
      <c r="Y151" s="28"/>
      <c r="Z151" s="28"/>
    </row>
    <row r="152" spans="1:27" s="24" customFormat="1" ht="12.75" x14ac:dyDescent="0.2">
      <c r="A152" s="77"/>
      <c r="B152" s="77"/>
      <c r="C152" s="78"/>
      <c r="D152" s="48"/>
      <c r="E152" s="72"/>
      <c r="F152" s="79"/>
      <c r="G152" s="79"/>
      <c r="H152" s="80"/>
      <c r="I152" s="81"/>
      <c r="J152" s="82"/>
      <c r="K152" s="90"/>
      <c r="L152" s="84"/>
      <c r="M152" s="85"/>
      <c r="N152" s="85"/>
      <c r="O152" s="82"/>
      <c r="P152" s="82"/>
      <c r="Q152" s="84"/>
      <c r="R152" s="82"/>
      <c r="S152" s="82"/>
      <c r="T152" s="82"/>
      <c r="U152" s="48"/>
      <c r="V152" s="48"/>
      <c r="W152" s="86"/>
      <c r="Y152" s="28"/>
      <c r="Z152" s="28"/>
    </row>
    <row r="153" spans="1:27" s="24" customFormat="1" ht="12.75" x14ac:dyDescent="0.2">
      <c r="A153" s="77"/>
      <c r="B153" s="77"/>
      <c r="C153" s="78"/>
      <c r="D153" s="48"/>
      <c r="E153" s="72"/>
      <c r="F153" s="79"/>
      <c r="G153" s="79"/>
      <c r="H153" s="80"/>
      <c r="I153" s="81"/>
      <c r="J153" s="82"/>
      <c r="K153" s="90"/>
      <c r="L153" s="84"/>
      <c r="M153" s="85"/>
      <c r="N153" s="85"/>
      <c r="O153" s="82"/>
      <c r="P153" s="82"/>
      <c r="Q153" s="84"/>
      <c r="R153" s="82"/>
      <c r="S153" s="82"/>
      <c r="T153" s="82"/>
      <c r="U153" s="48"/>
      <c r="V153" s="48"/>
      <c r="W153" s="86"/>
      <c r="Y153" s="28"/>
      <c r="Z153" s="28"/>
    </row>
    <row r="154" spans="1:27" s="24" customFormat="1" ht="12.75" x14ac:dyDescent="0.2">
      <c r="A154" s="77"/>
      <c r="B154" s="77"/>
      <c r="C154" s="78"/>
      <c r="D154" s="48"/>
      <c r="E154" s="72"/>
      <c r="F154" s="79"/>
      <c r="G154" s="79"/>
      <c r="H154" s="80"/>
      <c r="I154" s="81"/>
      <c r="J154" s="82"/>
      <c r="K154" s="90"/>
      <c r="L154" s="84"/>
      <c r="M154" s="85"/>
      <c r="N154" s="85"/>
      <c r="O154" s="82"/>
      <c r="P154" s="82"/>
      <c r="Q154" s="84"/>
      <c r="R154" s="82"/>
      <c r="S154" s="82"/>
      <c r="T154" s="82"/>
      <c r="U154" s="48"/>
      <c r="V154" s="48"/>
      <c r="W154" s="86"/>
      <c r="Y154" s="28"/>
      <c r="Z154" s="28"/>
    </row>
    <row r="155" spans="1:27" s="24" customFormat="1" ht="12.75" x14ac:dyDescent="0.2">
      <c r="A155" s="77"/>
      <c r="B155" s="77"/>
      <c r="C155" s="78"/>
      <c r="D155" s="48"/>
      <c r="E155" s="72"/>
      <c r="F155" s="79"/>
      <c r="G155" s="79"/>
      <c r="H155" s="80"/>
      <c r="I155" s="81"/>
      <c r="J155" s="82"/>
      <c r="K155" s="90"/>
      <c r="L155" s="84"/>
      <c r="M155" s="85"/>
      <c r="N155" s="85"/>
      <c r="O155" s="82"/>
      <c r="P155" s="82"/>
      <c r="Q155" s="84"/>
      <c r="R155" s="82"/>
      <c r="S155" s="82"/>
      <c r="T155" s="82"/>
      <c r="U155" s="48"/>
      <c r="V155" s="48"/>
      <c r="W155" s="86"/>
      <c r="Y155" s="28"/>
      <c r="Z155" s="28"/>
    </row>
    <row r="156" spans="1:27" s="24" customFormat="1" ht="12.75" x14ac:dyDescent="0.2">
      <c r="A156" s="77"/>
      <c r="B156" s="77"/>
      <c r="C156" s="78"/>
      <c r="D156" s="48"/>
      <c r="E156" s="72"/>
      <c r="F156" s="79"/>
      <c r="G156" s="79"/>
      <c r="H156" s="80"/>
      <c r="I156" s="81"/>
      <c r="J156" s="82"/>
      <c r="K156" s="90"/>
      <c r="L156" s="84"/>
      <c r="M156" s="85"/>
      <c r="N156" s="85"/>
      <c r="O156" s="82"/>
      <c r="P156" s="82"/>
      <c r="Q156" s="84"/>
      <c r="R156" s="82"/>
      <c r="S156" s="82"/>
      <c r="T156" s="82"/>
      <c r="U156" s="48"/>
      <c r="V156" s="48"/>
      <c r="W156" s="86"/>
      <c r="Y156" s="28"/>
      <c r="Z156" s="28"/>
    </row>
    <row r="157" spans="1:27" s="24" customFormat="1" ht="12.75" x14ac:dyDescent="0.2">
      <c r="A157" s="77"/>
      <c r="B157" s="77"/>
      <c r="C157" s="78"/>
      <c r="D157" s="48"/>
      <c r="E157" s="72"/>
      <c r="F157" s="79"/>
      <c r="G157" s="79"/>
      <c r="H157" s="80"/>
      <c r="I157" s="81"/>
      <c r="J157" s="82"/>
      <c r="K157" s="90"/>
      <c r="L157" s="84"/>
      <c r="M157" s="85"/>
      <c r="N157" s="85"/>
      <c r="O157" s="82"/>
      <c r="P157" s="82"/>
      <c r="Q157" s="84"/>
      <c r="R157" s="82"/>
      <c r="S157" s="82"/>
      <c r="T157" s="82"/>
      <c r="U157" s="48"/>
      <c r="V157" s="48"/>
      <c r="W157" s="86"/>
      <c r="Y157" s="28"/>
      <c r="Z157" s="28"/>
    </row>
    <row r="158" spans="1:27" s="24" customFormat="1" ht="12.75" x14ac:dyDescent="0.2">
      <c r="A158" s="77"/>
      <c r="B158" s="77"/>
      <c r="C158" s="78"/>
      <c r="D158" s="48"/>
      <c r="E158" s="72"/>
      <c r="F158" s="79"/>
      <c r="G158" s="79"/>
      <c r="H158" s="80"/>
      <c r="I158" s="81"/>
      <c r="J158" s="82"/>
      <c r="K158" s="90"/>
      <c r="L158" s="84"/>
      <c r="M158" s="85"/>
      <c r="N158" s="85"/>
      <c r="O158" s="82"/>
      <c r="P158" s="82"/>
      <c r="Q158" s="84"/>
      <c r="R158" s="82"/>
      <c r="S158" s="82"/>
      <c r="T158" s="82"/>
      <c r="U158" s="48"/>
      <c r="V158" s="48"/>
      <c r="W158" s="86"/>
      <c r="Y158" s="28"/>
      <c r="Z158" s="28"/>
    </row>
    <row r="159" spans="1:27" s="24" customFormat="1" ht="12.75" x14ac:dyDescent="0.2">
      <c r="A159" s="77"/>
      <c r="B159" s="77"/>
      <c r="C159" s="78"/>
      <c r="D159" s="48"/>
      <c r="E159" s="72"/>
      <c r="F159" s="79"/>
      <c r="G159" s="79"/>
      <c r="H159" s="80"/>
      <c r="I159" s="81"/>
      <c r="J159" s="82"/>
      <c r="K159" s="90"/>
      <c r="L159" s="84"/>
      <c r="M159" s="85"/>
      <c r="N159" s="85"/>
      <c r="O159" s="82"/>
      <c r="P159" s="82"/>
      <c r="Q159" s="84"/>
      <c r="R159" s="82"/>
      <c r="S159" s="82"/>
      <c r="T159" s="82"/>
      <c r="U159" s="48"/>
      <c r="V159" s="48"/>
      <c r="W159" s="86"/>
      <c r="Y159" s="28"/>
      <c r="Z159" s="28"/>
    </row>
    <row r="160" spans="1:27" s="24" customFormat="1" ht="12.75" customHeight="1" x14ac:dyDescent="0.2">
      <c r="A160" s="87"/>
      <c r="B160" s="87"/>
      <c r="C160" s="48"/>
      <c r="D160" s="48"/>
      <c r="E160" s="72"/>
      <c r="F160" s="79"/>
      <c r="G160" s="79"/>
      <c r="H160" s="88"/>
      <c r="I160" s="81"/>
      <c r="J160" s="82"/>
      <c r="K160" s="89"/>
      <c r="L160" s="84"/>
      <c r="M160" s="89"/>
      <c r="N160" s="89"/>
      <c r="O160" s="82"/>
      <c r="P160" s="82"/>
      <c r="Q160" s="84"/>
      <c r="R160" s="82"/>
      <c r="S160" s="82"/>
      <c r="T160" s="82"/>
      <c r="U160" s="48"/>
      <c r="V160" s="48"/>
      <c r="W160" s="86"/>
      <c r="Y160" s="28"/>
      <c r="Z160" s="28"/>
    </row>
    <row r="161" spans="1:23" ht="12" customHeight="1" x14ac:dyDescent="0.2">
      <c r="E161" s="93"/>
      <c r="F161" s="94"/>
      <c r="G161" s="94"/>
      <c r="H161" s="28"/>
      <c r="I161" s="94"/>
      <c r="J161" s="95"/>
      <c r="K161" s="28"/>
      <c r="L161" s="28"/>
      <c r="M161" s="28"/>
      <c r="N161" s="117"/>
      <c r="R161" s="28"/>
      <c r="S161" s="28"/>
      <c r="T161" s="28"/>
    </row>
    <row r="162" spans="1:23" ht="12.75" customHeight="1" x14ac:dyDescent="0.2">
      <c r="E162" s="93"/>
      <c r="H162" s="28"/>
      <c r="I162" s="94"/>
      <c r="J162" s="95"/>
      <c r="K162" s="28"/>
      <c r="L162" s="28"/>
      <c r="M162" s="28"/>
      <c r="N162" s="117"/>
      <c r="R162" s="28"/>
      <c r="S162" s="28"/>
      <c r="T162" s="28"/>
    </row>
    <row r="163" spans="1:23" ht="12.75" customHeight="1" x14ac:dyDescent="0.2">
      <c r="E163" s="93"/>
      <c r="H163" s="28"/>
      <c r="I163" s="94"/>
      <c r="J163" s="95"/>
      <c r="K163" s="28"/>
      <c r="L163" s="28"/>
      <c r="M163" s="28"/>
      <c r="N163" s="117"/>
      <c r="R163" s="28"/>
      <c r="S163" s="28"/>
      <c r="T163" s="28"/>
    </row>
    <row r="164" spans="1:23" ht="12.75" customHeight="1" x14ac:dyDescent="0.2">
      <c r="E164" s="93"/>
      <c r="H164" s="28"/>
      <c r="I164" s="94"/>
      <c r="J164" s="95"/>
      <c r="K164" s="28"/>
      <c r="L164" s="28"/>
      <c r="M164" s="28"/>
      <c r="N164" s="117"/>
      <c r="R164" s="28"/>
      <c r="S164" s="28"/>
      <c r="T164" s="28"/>
      <c r="W164" s="98"/>
    </row>
    <row r="165" spans="1:23" ht="12.75" customHeight="1" x14ac:dyDescent="0.2">
      <c r="E165" s="93"/>
      <c r="H165" s="28"/>
      <c r="I165" s="94"/>
      <c r="J165" s="95"/>
      <c r="K165" s="28"/>
      <c r="L165" s="28"/>
      <c r="M165" s="28"/>
      <c r="N165" s="117"/>
      <c r="R165" s="28"/>
      <c r="S165" s="28"/>
      <c r="T165" s="28"/>
      <c r="W165" s="98"/>
    </row>
    <row r="166" spans="1:23" ht="12.75" customHeight="1" x14ac:dyDescent="0.2">
      <c r="E166" s="93"/>
      <c r="H166" s="28"/>
      <c r="I166" s="94"/>
      <c r="J166" s="95"/>
      <c r="K166" s="28"/>
      <c r="L166" s="28"/>
      <c r="M166" s="28"/>
      <c r="N166" s="117"/>
      <c r="R166" s="28"/>
      <c r="S166" s="28"/>
      <c r="T166" s="28"/>
      <c r="W166" s="98"/>
    </row>
    <row r="167" spans="1:23" ht="12.75" customHeight="1" x14ac:dyDescent="0.2">
      <c r="E167" s="93"/>
      <c r="H167" s="28"/>
      <c r="I167" s="94"/>
      <c r="J167" s="95"/>
      <c r="K167" s="28"/>
      <c r="L167" s="28"/>
      <c r="M167" s="28"/>
      <c r="N167" s="117"/>
      <c r="R167" s="28"/>
      <c r="S167" s="28"/>
      <c r="T167" s="28"/>
      <c r="W167" s="98"/>
    </row>
    <row r="168" spans="1:23" ht="12.75" customHeight="1" x14ac:dyDescent="0.2">
      <c r="E168" s="93"/>
      <c r="H168" s="28"/>
      <c r="I168" s="94"/>
      <c r="J168" s="95"/>
      <c r="K168" s="28"/>
      <c r="L168" s="28"/>
      <c r="M168" s="28"/>
      <c r="N168" s="117"/>
      <c r="R168" s="28"/>
      <c r="S168" s="28"/>
      <c r="T168" s="28"/>
      <c r="W168" s="98"/>
    </row>
    <row r="169" spans="1:23" ht="12.75" customHeight="1" x14ac:dyDescent="0.2">
      <c r="E169" s="93"/>
      <c r="H169" s="28"/>
      <c r="I169" s="94"/>
      <c r="J169" s="95"/>
      <c r="K169" s="28"/>
      <c r="L169" s="28"/>
      <c r="M169" s="28"/>
      <c r="N169" s="117"/>
      <c r="R169" s="28"/>
      <c r="S169" s="28"/>
      <c r="T169" s="28"/>
      <c r="W169" s="98"/>
    </row>
    <row r="170" spans="1:23" ht="12.75" customHeight="1" x14ac:dyDescent="0.2">
      <c r="A170" s="28"/>
      <c r="B170" s="28"/>
      <c r="E170" s="93"/>
      <c r="H170" s="28"/>
      <c r="I170" s="94"/>
      <c r="J170" s="95"/>
      <c r="K170" s="28"/>
      <c r="L170" s="28"/>
      <c r="M170" s="28"/>
      <c r="N170" s="117"/>
      <c r="R170" s="28"/>
      <c r="S170" s="28"/>
      <c r="T170" s="28"/>
      <c r="W170" s="98"/>
    </row>
    <row r="171" spans="1:23" ht="12.75" customHeight="1" x14ac:dyDescent="0.2">
      <c r="A171" s="28"/>
      <c r="B171" s="28"/>
      <c r="E171" s="93"/>
      <c r="H171" s="28"/>
      <c r="I171" s="94"/>
      <c r="J171" s="95"/>
      <c r="K171" s="28"/>
      <c r="L171" s="28"/>
      <c r="M171" s="28"/>
      <c r="N171" s="117"/>
      <c r="R171" s="28"/>
      <c r="S171" s="28"/>
      <c r="T171" s="28"/>
      <c r="W171" s="98"/>
    </row>
    <row r="172" spans="1:23" ht="12.75" customHeight="1" x14ac:dyDescent="0.2">
      <c r="A172" s="28"/>
      <c r="B172" s="28"/>
      <c r="E172" s="93"/>
      <c r="H172" s="28"/>
      <c r="I172" s="94"/>
      <c r="J172" s="95"/>
      <c r="K172" s="28"/>
      <c r="L172" s="28"/>
      <c r="M172" s="28"/>
      <c r="N172" s="117"/>
      <c r="R172" s="28"/>
      <c r="S172" s="28"/>
      <c r="T172" s="28"/>
      <c r="W172" s="98"/>
    </row>
    <row r="173" spans="1:23" ht="12.75" customHeight="1" x14ac:dyDescent="0.2">
      <c r="A173" s="28"/>
      <c r="B173" s="28"/>
      <c r="E173" s="93"/>
      <c r="H173" s="28"/>
      <c r="I173" s="94"/>
      <c r="J173" s="95"/>
      <c r="K173" s="28"/>
      <c r="L173" s="28"/>
      <c r="M173" s="28"/>
      <c r="N173" s="117"/>
      <c r="R173" s="28"/>
      <c r="S173" s="28"/>
      <c r="T173" s="28"/>
      <c r="W173" s="98"/>
    </row>
    <row r="174" spans="1:23" ht="12.75" customHeight="1" x14ac:dyDescent="0.2">
      <c r="A174" s="28"/>
      <c r="B174" s="28"/>
      <c r="E174" s="93"/>
      <c r="H174" s="28"/>
      <c r="I174" s="94"/>
      <c r="J174" s="95"/>
      <c r="K174" s="28"/>
      <c r="L174" s="28"/>
      <c r="M174" s="28"/>
      <c r="N174" s="117"/>
      <c r="R174" s="28"/>
      <c r="S174" s="28"/>
      <c r="T174" s="28"/>
      <c r="W174" s="98"/>
    </row>
    <row r="175" spans="1:23" ht="12.75" customHeight="1" x14ac:dyDescent="0.2">
      <c r="A175" s="28"/>
      <c r="B175" s="28"/>
      <c r="E175" s="93"/>
      <c r="H175" s="28"/>
      <c r="I175" s="94"/>
      <c r="J175" s="95"/>
      <c r="K175" s="28"/>
      <c r="L175" s="28"/>
      <c r="M175" s="28"/>
      <c r="N175" s="117"/>
      <c r="R175" s="28"/>
      <c r="S175" s="28"/>
      <c r="T175" s="28"/>
      <c r="W175" s="98"/>
    </row>
    <row r="176" spans="1:23" ht="12.75" customHeight="1" x14ac:dyDescent="0.2">
      <c r="A176" s="28"/>
      <c r="B176" s="28"/>
      <c r="E176" s="93"/>
      <c r="H176" s="28"/>
      <c r="I176" s="94"/>
      <c r="J176" s="95"/>
      <c r="K176" s="28"/>
      <c r="L176" s="28"/>
      <c r="M176" s="28"/>
      <c r="N176" s="117"/>
      <c r="R176" s="28"/>
      <c r="S176" s="28"/>
      <c r="T176" s="28"/>
      <c r="W176" s="98"/>
    </row>
    <row r="177" spans="1:23" ht="12.75" customHeight="1" x14ac:dyDescent="0.2">
      <c r="A177" s="28"/>
      <c r="B177" s="28"/>
      <c r="E177" s="93"/>
      <c r="H177" s="28"/>
      <c r="I177" s="94"/>
      <c r="J177" s="95"/>
      <c r="K177" s="28"/>
      <c r="L177" s="28"/>
      <c r="M177" s="28"/>
      <c r="N177" s="117"/>
      <c r="R177" s="28"/>
      <c r="S177" s="28"/>
      <c r="T177" s="28"/>
      <c r="W177" s="98"/>
    </row>
    <row r="178" spans="1:23" ht="12.75" customHeight="1" x14ac:dyDescent="0.2">
      <c r="A178" s="28"/>
      <c r="B178" s="28"/>
      <c r="E178" s="93"/>
      <c r="H178" s="28"/>
      <c r="I178" s="94"/>
      <c r="J178" s="95"/>
      <c r="K178" s="28"/>
      <c r="L178" s="28"/>
      <c r="M178" s="28"/>
      <c r="N178" s="117"/>
      <c r="R178" s="28"/>
      <c r="S178" s="28"/>
      <c r="T178" s="28"/>
      <c r="W178" s="98"/>
    </row>
    <row r="179" spans="1:23" ht="12.75" customHeight="1" x14ac:dyDescent="0.2">
      <c r="A179" s="28"/>
      <c r="B179" s="28"/>
      <c r="E179" s="93"/>
      <c r="H179" s="28"/>
      <c r="I179" s="94"/>
      <c r="J179" s="95"/>
      <c r="K179" s="28"/>
      <c r="L179" s="28"/>
      <c r="M179" s="28"/>
      <c r="N179" s="117"/>
      <c r="R179" s="28"/>
      <c r="S179" s="28"/>
      <c r="T179" s="28"/>
      <c r="W179" s="98"/>
    </row>
    <row r="180" spans="1:23" ht="12.75" customHeight="1" x14ac:dyDescent="0.2">
      <c r="A180" s="28"/>
      <c r="B180" s="28"/>
      <c r="E180" s="93"/>
      <c r="H180" s="28"/>
      <c r="I180" s="94"/>
      <c r="J180" s="95"/>
      <c r="K180" s="28"/>
      <c r="L180" s="28"/>
      <c r="M180" s="28"/>
      <c r="N180" s="117"/>
      <c r="R180" s="28"/>
      <c r="S180" s="28"/>
      <c r="T180" s="28"/>
      <c r="W180" s="98"/>
    </row>
    <row r="181" spans="1:23" ht="12.75" customHeight="1" x14ac:dyDescent="0.2">
      <c r="A181" s="28"/>
      <c r="B181" s="28"/>
      <c r="E181" s="93"/>
      <c r="H181" s="28"/>
      <c r="I181" s="94"/>
      <c r="J181" s="95"/>
      <c r="K181" s="28"/>
      <c r="L181" s="28"/>
      <c r="M181" s="28"/>
      <c r="N181" s="117"/>
      <c r="R181" s="28"/>
      <c r="S181" s="28"/>
      <c r="T181" s="28"/>
      <c r="W181" s="98"/>
    </row>
    <row r="182" spans="1:23" ht="12.75" customHeight="1" x14ac:dyDescent="0.2">
      <c r="A182" s="28"/>
      <c r="B182" s="28"/>
      <c r="E182" s="93"/>
      <c r="H182" s="28"/>
      <c r="I182" s="94"/>
      <c r="J182" s="95"/>
      <c r="K182" s="28"/>
      <c r="L182" s="28"/>
      <c r="M182" s="28"/>
      <c r="N182" s="117"/>
      <c r="R182" s="28"/>
      <c r="S182" s="28"/>
      <c r="T182" s="28"/>
      <c r="W182" s="98"/>
    </row>
    <row r="183" spans="1:23" ht="12.75" customHeight="1" x14ac:dyDescent="0.2">
      <c r="A183" s="28"/>
      <c r="B183" s="28"/>
      <c r="E183" s="93"/>
      <c r="H183" s="28"/>
      <c r="I183" s="94"/>
      <c r="J183" s="95"/>
      <c r="K183" s="28"/>
      <c r="L183" s="28"/>
      <c r="M183" s="28"/>
      <c r="N183" s="117"/>
      <c r="R183" s="28"/>
      <c r="S183" s="28"/>
      <c r="T183" s="28"/>
      <c r="W183" s="98"/>
    </row>
    <row r="184" spans="1:23" ht="12.75" customHeight="1" x14ac:dyDescent="0.2">
      <c r="A184" s="28"/>
      <c r="B184" s="28"/>
      <c r="E184" s="93"/>
      <c r="H184" s="28"/>
      <c r="I184" s="94"/>
      <c r="J184" s="95"/>
      <c r="K184" s="28"/>
      <c r="L184" s="28"/>
      <c r="M184" s="28"/>
      <c r="N184" s="117"/>
      <c r="R184" s="28"/>
      <c r="S184" s="28"/>
      <c r="T184" s="28"/>
      <c r="W184" s="98"/>
    </row>
    <row r="185" spans="1:23" ht="12.75" customHeight="1" x14ac:dyDescent="0.2">
      <c r="A185" s="28"/>
      <c r="B185" s="28"/>
      <c r="E185" s="93"/>
      <c r="H185" s="28"/>
      <c r="I185" s="94"/>
      <c r="J185" s="95"/>
      <c r="K185" s="28"/>
      <c r="L185" s="28"/>
      <c r="M185" s="28"/>
      <c r="N185" s="117"/>
      <c r="R185" s="28"/>
      <c r="S185" s="28"/>
      <c r="T185" s="28"/>
      <c r="W185" s="98"/>
    </row>
    <row r="186" spans="1:23" ht="12.75" customHeight="1" x14ac:dyDescent="0.2">
      <c r="A186" s="28"/>
      <c r="B186" s="28"/>
      <c r="C186" s="28"/>
      <c r="D186" s="28"/>
      <c r="E186" s="93"/>
      <c r="H186" s="28"/>
      <c r="I186" s="94"/>
      <c r="J186" s="95"/>
      <c r="K186" s="28"/>
      <c r="L186" s="28"/>
      <c r="M186" s="28"/>
      <c r="N186" s="117"/>
      <c r="R186" s="28"/>
      <c r="S186" s="28"/>
      <c r="T186" s="28"/>
      <c r="W186" s="98"/>
    </row>
    <row r="187" spans="1:23" ht="12.75" customHeight="1" x14ac:dyDescent="0.2">
      <c r="A187" s="28"/>
      <c r="B187" s="28"/>
      <c r="C187" s="28"/>
      <c r="D187" s="28"/>
      <c r="E187" s="93"/>
      <c r="H187" s="28"/>
      <c r="I187" s="94"/>
      <c r="J187" s="95"/>
      <c r="K187" s="28"/>
      <c r="L187" s="28"/>
      <c r="M187" s="28"/>
      <c r="N187" s="117"/>
      <c r="R187" s="28"/>
      <c r="S187" s="28"/>
      <c r="T187" s="28"/>
      <c r="W187" s="98"/>
    </row>
    <row r="188" spans="1:23" ht="12.75" customHeight="1" x14ac:dyDescent="0.2">
      <c r="A188" s="28"/>
      <c r="B188" s="28"/>
      <c r="C188" s="28"/>
      <c r="D188" s="28"/>
      <c r="E188" s="93"/>
      <c r="H188" s="28"/>
      <c r="I188" s="94"/>
      <c r="J188" s="95"/>
      <c r="K188" s="28"/>
      <c r="L188" s="28"/>
      <c r="M188" s="28"/>
      <c r="N188" s="117"/>
      <c r="R188" s="28"/>
      <c r="S188" s="28"/>
      <c r="T188" s="28"/>
      <c r="W188" s="98"/>
    </row>
    <row r="189" spans="1:23" ht="12.75" customHeight="1" x14ac:dyDescent="0.2">
      <c r="A189" s="28"/>
      <c r="B189" s="28"/>
      <c r="C189" s="28"/>
      <c r="D189" s="28"/>
      <c r="E189" s="93"/>
      <c r="H189" s="28"/>
      <c r="I189" s="94"/>
      <c r="J189" s="95"/>
      <c r="K189" s="28"/>
      <c r="L189" s="28"/>
      <c r="M189" s="28"/>
      <c r="N189" s="117"/>
      <c r="R189" s="28"/>
      <c r="S189" s="28"/>
      <c r="T189" s="28"/>
      <c r="W189" s="98"/>
    </row>
    <row r="190" spans="1:23" ht="12.75" customHeight="1" x14ac:dyDescent="0.2">
      <c r="A190" s="28"/>
      <c r="B190" s="28"/>
      <c r="C190" s="28"/>
      <c r="D190" s="28"/>
      <c r="E190" s="93"/>
      <c r="H190" s="28"/>
      <c r="I190" s="94"/>
      <c r="J190" s="95"/>
      <c r="K190" s="28"/>
      <c r="L190" s="28"/>
      <c r="M190" s="28"/>
      <c r="N190" s="117"/>
      <c r="R190" s="28"/>
      <c r="S190" s="28"/>
      <c r="T190" s="28"/>
      <c r="W190" s="98"/>
    </row>
    <row r="191" spans="1:23" ht="12.75" customHeight="1" x14ac:dyDescent="0.2">
      <c r="A191" s="28"/>
      <c r="B191" s="28"/>
      <c r="C191" s="28"/>
      <c r="D191" s="28"/>
      <c r="E191" s="93"/>
      <c r="H191" s="28"/>
      <c r="I191" s="94"/>
      <c r="J191" s="95"/>
      <c r="K191" s="28"/>
      <c r="L191" s="28"/>
      <c r="M191" s="28"/>
      <c r="N191" s="117"/>
      <c r="R191" s="28"/>
      <c r="S191" s="28"/>
      <c r="T191" s="28"/>
      <c r="W191" s="98"/>
    </row>
    <row r="192" spans="1:23" ht="12.75" customHeight="1" x14ac:dyDescent="0.2">
      <c r="A192" s="28"/>
      <c r="B192" s="28"/>
      <c r="C192" s="28"/>
      <c r="D192" s="28"/>
      <c r="E192" s="93"/>
      <c r="H192" s="28"/>
      <c r="I192" s="94"/>
      <c r="J192" s="95"/>
      <c r="K192" s="28"/>
      <c r="L192" s="28"/>
      <c r="M192" s="28"/>
      <c r="N192" s="117"/>
      <c r="R192" s="28"/>
      <c r="S192" s="28"/>
      <c r="T192" s="28"/>
      <c r="W192" s="98"/>
    </row>
    <row r="193" spans="1:23" x14ac:dyDescent="0.2">
      <c r="E193" s="93"/>
      <c r="H193" s="28"/>
      <c r="I193" s="94"/>
      <c r="W193" s="98"/>
    </row>
    <row r="194" spans="1:23" x14ac:dyDescent="0.2">
      <c r="E194" s="93"/>
      <c r="H194" s="28"/>
      <c r="I194" s="94"/>
      <c r="W194" s="98"/>
    </row>
    <row r="195" spans="1:23" x14ac:dyDescent="0.2">
      <c r="E195" s="93"/>
      <c r="H195" s="28"/>
      <c r="I195" s="94"/>
      <c r="W195" s="98"/>
    </row>
    <row r="196" spans="1:23" x14ac:dyDescent="0.2">
      <c r="A196" s="28"/>
      <c r="B196" s="28"/>
      <c r="C196" s="28"/>
      <c r="D196" s="28"/>
      <c r="E196" s="93"/>
      <c r="H196" s="28"/>
      <c r="I196" s="94"/>
      <c r="J196" s="28"/>
      <c r="K196" s="28"/>
      <c r="L196" s="28"/>
      <c r="M196" s="28"/>
      <c r="N196" s="117"/>
      <c r="Q196" s="28"/>
      <c r="R196" s="28"/>
      <c r="S196" s="28"/>
      <c r="T196" s="28"/>
      <c r="W196" s="98"/>
    </row>
    <row r="197" spans="1:23" x14ac:dyDescent="0.2">
      <c r="A197" s="28"/>
      <c r="B197" s="28"/>
      <c r="C197" s="28"/>
      <c r="D197" s="28"/>
      <c r="E197" s="93"/>
      <c r="H197" s="28"/>
      <c r="I197" s="94"/>
      <c r="J197" s="28"/>
      <c r="K197" s="28"/>
      <c r="L197" s="28"/>
      <c r="M197" s="28"/>
      <c r="N197" s="117"/>
      <c r="Q197" s="28"/>
      <c r="R197" s="28"/>
      <c r="S197" s="28"/>
      <c r="T197" s="28"/>
      <c r="W197" s="98"/>
    </row>
    <row r="198" spans="1:23" x14ac:dyDescent="0.2">
      <c r="A198" s="28"/>
      <c r="B198" s="28"/>
      <c r="C198" s="28"/>
      <c r="D198" s="28"/>
      <c r="E198" s="93"/>
      <c r="H198" s="28"/>
      <c r="I198" s="94"/>
      <c r="J198" s="28"/>
      <c r="K198" s="28"/>
      <c r="L198" s="28"/>
      <c r="M198" s="28"/>
      <c r="N198" s="117"/>
      <c r="Q198" s="28"/>
      <c r="R198" s="28"/>
      <c r="S198" s="28"/>
      <c r="T198" s="28"/>
      <c r="W198" s="98"/>
    </row>
    <row r="199" spans="1:23" x14ac:dyDescent="0.2">
      <c r="A199" s="28"/>
      <c r="B199" s="28"/>
      <c r="C199" s="28"/>
      <c r="D199" s="28"/>
      <c r="E199" s="93"/>
      <c r="H199" s="28"/>
      <c r="I199" s="94"/>
      <c r="J199" s="28"/>
      <c r="K199" s="28"/>
      <c r="L199" s="28"/>
      <c r="M199" s="28"/>
      <c r="N199" s="117"/>
      <c r="Q199" s="28"/>
      <c r="R199" s="28"/>
      <c r="S199" s="28"/>
      <c r="T199" s="28"/>
      <c r="W199" s="98"/>
    </row>
    <row r="200" spans="1:23" x14ac:dyDescent="0.2">
      <c r="A200" s="28"/>
      <c r="B200" s="28"/>
      <c r="C200" s="28"/>
      <c r="D200" s="28"/>
      <c r="E200" s="93"/>
      <c r="H200" s="28"/>
      <c r="I200" s="94"/>
      <c r="J200" s="28"/>
      <c r="K200" s="28"/>
      <c r="L200" s="28"/>
      <c r="M200" s="28"/>
      <c r="N200" s="117"/>
      <c r="Q200" s="28"/>
      <c r="R200" s="28"/>
      <c r="S200" s="28"/>
      <c r="T200" s="28"/>
      <c r="W200" s="98"/>
    </row>
    <row r="201" spans="1:23" x14ac:dyDescent="0.2">
      <c r="A201" s="28"/>
      <c r="B201" s="28"/>
      <c r="C201" s="28"/>
      <c r="D201" s="28"/>
      <c r="E201" s="93"/>
      <c r="F201" s="94"/>
      <c r="G201" s="94"/>
      <c r="H201" s="28"/>
      <c r="I201" s="94"/>
      <c r="J201" s="28"/>
      <c r="K201" s="28"/>
      <c r="L201" s="28"/>
      <c r="M201" s="28"/>
      <c r="N201" s="117"/>
      <c r="Q201" s="28"/>
      <c r="R201" s="28"/>
      <c r="S201" s="28"/>
      <c r="T201" s="28"/>
      <c r="W201" s="98"/>
    </row>
    <row r="202" spans="1:23" x14ac:dyDescent="0.2">
      <c r="A202" s="28"/>
      <c r="B202" s="28"/>
      <c r="C202" s="28"/>
      <c r="D202" s="28"/>
      <c r="E202" s="93"/>
      <c r="F202" s="94"/>
      <c r="G202" s="94"/>
      <c r="H202" s="28"/>
      <c r="I202" s="94"/>
      <c r="J202" s="28"/>
      <c r="K202" s="28"/>
      <c r="L202" s="28"/>
      <c r="M202" s="28"/>
      <c r="N202" s="117"/>
      <c r="Q202" s="28"/>
      <c r="R202" s="28"/>
      <c r="S202" s="28"/>
      <c r="T202" s="28"/>
      <c r="W202" s="98"/>
    </row>
    <row r="203" spans="1:23" x14ac:dyDescent="0.2">
      <c r="A203" s="28"/>
      <c r="B203" s="28"/>
      <c r="C203" s="28"/>
      <c r="D203" s="28"/>
      <c r="E203" s="93"/>
      <c r="F203" s="94"/>
      <c r="G203" s="94"/>
      <c r="H203" s="28"/>
      <c r="I203" s="94"/>
      <c r="J203" s="28"/>
      <c r="K203" s="28"/>
      <c r="L203" s="28"/>
      <c r="M203" s="28"/>
      <c r="N203" s="117"/>
      <c r="Q203" s="28"/>
      <c r="R203" s="28"/>
      <c r="S203" s="28"/>
      <c r="T203" s="28"/>
      <c r="W203" s="98"/>
    </row>
    <row r="204" spans="1:23" x14ac:dyDescent="0.2">
      <c r="A204" s="28"/>
      <c r="B204" s="28"/>
      <c r="C204" s="28"/>
      <c r="D204" s="28"/>
      <c r="E204" s="93"/>
      <c r="F204" s="94"/>
      <c r="G204" s="94"/>
      <c r="H204" s="28"/>
      <c r="I204" s="94"/>
      <c r="J204" s="28"/>
      <c r="K204" s="28"/>
      <c r="L204" s="28"/>
      <c r="M204" s="28"/>
      <c r="N204" s="117"/>
      <c r="Q204" s="28"/>
      <c r="R204" s="28"/>
      <c r="S204" s="28"/>
      <c r="T204" s="28"/>
      <c r="W204" s="98"/>
    </row>
    <row r="205" spans="1:23" x14ac:dyDescent="0.2">
      <c r="A205" s="28"/>
      <c r="B205" s="28"/>
      <c r="C205" s="28"/>
      <c r="D205" s="28"/>
      <c r="E205" s="93"/>
      <c r="F205" s="94"/>
      <c r="G205" s="94"/>
      <c r="H205" s="28"/>
      <c r="I205" s="94"/>
      <c r="J205" s="28"/>
      <c r="K205" s="28"/>
      <c r="L205" s="28"/>
      <c r="M205" s="28"/>
      <c r="N205" s="117"/>
      <c r="Q205" s="28"/>
      <c r="R205" s="28"/>
      <c r="S205" s="28"/>
      <c r="T205" s="28"/>
      <c r="W205" s="98"/>
    </row>
    <row r="206" spans="1:23" x14ac:dyDescent="0.2">
      <c r="A206" s="28"/>
      <c r="B206" s="28"/>
      <c r="C206" s="28"/>
      <c r="D206" s="28"/>
      <c r="E206" s="93"/>
      <c r="F206" s="94"/>
      <c r="G206" s="94"/>
      <c r="H206" s="28"/>
      <c r="I206" s="94"/>
      <c r="J206" s="28"/>
      <c r="K206" s="28"/>
      <c r="L206" s="28"/>
      <c r="M206" s="28"/>
      <c r="N206" s="117"/>
      <c r="Q206" s="28"/>
      <c r="R206" s="28"/>
      <c r="S206" s="28"/>
      <c r="T206" s="28"/>
      <c r="W206" s="98"/>
    </row>
    <row r="207" spans="1:23" x14ac:dyDescent="0.2">
      <c r="A207" s="28"/>
      <c r="B207" s="28"/>
      <c r="C207" s="28"/>
      <c r="D207" s="28"/>
      <c r="E207" s="93"/>
      <c r="F207" s="94"/>
      <c r="G207" s="94"/>
      <c r="H207" s="28"/>
      <c r="I207" s="94"/>
      <c r="J207" s="28"/>
      <c r="K207" s="28"/>
      <c r="L207" s="28"/>
      <c r="M207" s="28"/>
      <c r="N207" s="117"/>
      <c r="Q207" s="28"/>
      <c r="R207" s="28"/>
      <c r="S207" s="28"/>
      <c r="T207" s="28"/>
      <c r="W207" s="98"/>
    </row>
    <row r="208" spans="1:23" x14ac:dyDescent="0.2">
      <c r="A208" s="28"/>
      <c r="B208" s="28"/>
      <c r="C208" s="28"/>
      <c r="D208" s="28"/>
      <c r="E208" s="93"/>
      <c r="F208" s="94"/>
      <c r="G208" s="94"/>
      <c r="H208" s="28"/>
      <c r="I208" s="94"/>
      <c r="J208" s="28"/>
      <c r="K208" s="28"/>
      <c r="L208" s="28"/>
      <c r="M208" s="28"/>
      <c r="N208" s="117"/>
      <c r="Q208" s="28"/>
      <c r="R208" s="28"/>
      <c r="S208" s="28"/>
      <c r="T208" s="28"/>
      <c r="W208" s="98"/>
    </row>
    <row r="209" spans="1:23" x14ac:dyDescent="0.2">
      <c r="A209" s="28"/>
      <c r="B209" s="28"/>
      <c r="C209" s="28"/>
      <c r="D209" s="28"/>
      <c r="E209" s="93"/>
      <c r="H209" s="28"/>
      <c r="I209" s="94"/>
      <c r="J209" s="28"/>
      <c r="K209" s="28"/>
      <c r="L209" s="28"/>
      <c r="M209" s="28"/>
      <c r="N209" s="117"/>
      <c r="Q209" s="28"/>
      <c r="R209" s="28"/>
      <c r="S209" s="28"/>
      <c r="T209" s="28"/>
      <c r="W209" s="98"/>
    </row>
    <row r="210" spans="1:23" x14ac:dyDescent="0.2">
      <c r="A210" s="28"/>
      <c r="B210" s="28"/>
      <c r="C210" s="28"/>
      <c r="D210" s="28"/>
      <c r="E210" s="93"/>
      <c r="H210" s="28"/>
      <c r="I210" s="94"/>
      <c r="J210" s="28"/>
      <c r="K210" s="28"/>
      <c r="L210" s="28"/>
      <c r="M210" s="28"/>
      <c r="N210" s="117"/>
      <c r="Q210" s="28"/>
      <c r="R210" s="28"/>
      <c r="S210" s="28"/>
      <c r="T210" s="28"/>
      <c r="W210" s="98"/>
    </row>
    <row r="211" spans="1:23" x14ac:dyDescent="0.2">
      <c r="A211" s="28"/>
      <c r="B211" s="28"/>
      <c r="C211" s="28"/>
      <c r="D211" s="28"/>
      <c r="E211" s="93"/>
      <c r="H211" s="28"/>
      <c r="I211" s="94"/>
      <c r="J211" s="28"/>
      <c r="K211" s="28"/>
      <c r="L211" s="28"/>
      <c r="M211" s="28"/>
      <c r="N211" s="117"/>
      <c r="Q211" s="28"/>
      <c r="R211" s="28"/>
      <c r="S211" s="28"/>
      <c r="T211" s="28"/>
      <c r="W211" s="98"/>
    </row>
    <row r="212" spans="1:23" x14ac:dyDescent="0.2">
      <c r="A212" s="28"/>
      <c r="B212" s="28"/>
      <c r="C212" s="28"/>
      <c r="D212" s="28"/>
      <c r="E212" s="93"/>
      <c r="H212" s="28"/>
      <c r="I212" s="94"/>
      <c r="J212" s="28"/>
      <c r="K212" s="28"/>
      <c r="L212" s="28"/>
      <c r="M212" s="28"/>
      <c r="N212" s="117"/>
      <c r="Q212" s="28"/>
      <c r="R212" s="28"/>
      <c r="S212" s="28"/>
      <c r="T212" s="28"/>
      <c r="W212" s="98"/>
    </row>
    <row r="213" spans="1:23" x14ac:dyDescent="0.2">
      <c r="A213" s="28"/>
      <c r="B213" s="28"/>
      <c r="C213" s="28"/>
      <c r="D213" s="28"/>
      <c r="E213" s="93"/>
      <c r="H213" s="28"/>
      <c r="I213" s="94"/>
      <c r="J213" s="28"/>
      <c r="K213" s="28"/>
      <c r="L213" s="28"/>
      <c r="M213" s="28"/>
      <c r="N213" s="117"/>
      <c r="Q213" s="28"/>
      <c r="R213" s="28"/>
      <c r="S213" s="28"/>
      <c r="T213" s="28"/>
      <c r="W213" s="98"/>
    </row>
    <row r="214" spans="1:23" x14ac:dyDescent="0.2">
      <c r="A214" s="28"/>
      <c r="B214" s="28"/>
      <c r="C214" s="28"/>
      <c r="D214" s="28"/>
      <c r="E214" s="93"/>
      <c r="H214" s="28"/>
      <c r="I214" s="94"/>
      <c r="J214" s="28"/>
      <c r="K214" s="28"/>
      <c r="L214" s="28"/>
      <c r="M214" s="28"/>
      <c r="N214" s="117"/>
      <c r="Q214" s="28"/>
      <c r="R214" s="28"/>
      <c r="S214" s="28"/>
      <c r="T214" s="28"/>
      <c r="W214" s="98"/>
    </row>
    <row r="215" spans="1:23" x14ac:dyDescent="0.2">
      <c r="A215" s="28"/>
      <c r="B215" s="28"/>
      <c r="C215" s="28"/>
      <c r="D215" s="28"/>
      <c r="E215" s="93"/>
      <c r="H215" s="28"/>
      <c r="I215" s="94"/>
      <c r="J215" s="28"/>
      <c r="K215" s="28"/>
      <c r="L215" s="28"/>
      <c r="M215" s="28"/>
      <c r="N215" s="117"/>
      <c r="Q215" s="28"/>
      <c r="R215" s="28"/>
      <c r="S215" s="28"/>
      <c r="T215" s="28"/>
      <c r="W215" s="98"/>
    </row>
    <row r="216" spans="1:23" x14ac:dyDescent="0.2">
      <c r="A216" s="28"/>
      <c r="B216" s="28"/>
      <c r="C216" s="28"/>
      <c r="D216" s="28"/>
      <c r="E216" s="93"/>
      <c r="H216" s="28"/>
      <c r="I216" s="94"/>
      <c r="J216" s="28"/>
      <c r="K216" s="28"/>
      <c r="L216" s="28"/>
      <c r="M216" s="28"/>
      <c r="N216" s="117"/>
      <c r="Q216" s="28"/>
      <c r="R216" s="28"/>
      <c r="S216" s="28"/>
      <c r="T216" s="28"/>
      <c r="W216" s="98"/>
    </row>
    <row r="217" spans="1:23" x14ac:dyDescent="0.2">
      <c r="A217" s="28"/>
      <c r="B217" s="28"/>
      <c r="C217" s="28"/>
      <c r="D217" s="28"/>
      <c r="E217" s="93"/>
      <c r="H217" s="28"/>
      <c r="I217" s="94"/>
      <c r="J217" s="28"/>
      <c r="K217" s="28"/>
      <c r="L217" s="28"/>
      <c r="M217" s="28"/>
      <c r="N217" s="117"/>
      <c r="Q217" s="28"/>
      <c r="R217" s="28"/>
      <c r="S217" s="28"/>
      <c r="T217" s="28"/>
      <c r="W217" s="98"/>
    </row>
    <row r="218" spans="1:23" x14ac:dyDescent="0.2">
      <c r="A218" s="28"/>
      <c r="B218" s="28"/>
      <c r="C218" s="28"/>
      <c r="D218" s="28"/>
      <c r="E218" s="93"/>
      <c r="H218" s="28"/>
      <c r="I218" s="94"/>
      <c r="J218" s="28"/>
      <c r="K218" s="28"/>
      <c r="L218" s="28"/>
      <c r="M218" s="28"/>
      <c r="N218" s="117"/>
      <c r="Q218" s="28"/>
      <c r="R218" s="28"/>
      <c r="S218" s="28"/>
      <c r="T218" s="28"/>
      <c r="W218" s="98"/>
    </row>
    <row r="219" spans="1:23" x14ac:dyDescent="0.2">
      <c r="A219" s="28"/>
      <c r="B219" s="28"/>
      <c r="C219" s="28"/>
      <c r="D219" s="28"/>
      <c r="E219" s="93"/>
      <c r="H219" s="28"/>
      <c r="I219" s="94"/>
      <c r="J219" s="28"/>
      <c r="K219" s="28"/>
      <c r="L219" s="28"/>
      <c r="M219" s="28"/>
      <c r="N219" s="117"/>
      <c r="Q219" s="28"/>
      <c r="R219" s="28"/>
      <c r="S219" s="28"/>
      <c r="T219" s="28"/>
      <c r="W219" s="98"/>
    </row>
    <row r="220" spans="1:23" x14ac:dyDescent="0.2">
      <c r="A220" s="28"/>
      <c r="B220" s="28"/>
      <c r="C220" s="28"/>
      <c r="D220" s="28"/>
      <c r="E220" s="93"/>
      <c r="H220" s="28"/>
      <c r="I220" s="94"/>
      <c r="J220" s="28"/>
      <c r="K220" s="28"/>
      <c r="L220" s="28"/>
      <c r="M220" s="28"/>
      <c r="N220" s="117"/>
      <c r="Q220" s="28"/>
      <c r="R220" s="28"/>
      <c r="S220" s="28"/>
      <c r="T220" s="28"/>
      <c r="W220" s="98"/>
    </row>
    <row r="221" spans="1:23" x14ac:dyDescent="0.2">
      <c r="A221" s="28"/>
      <c r="B221" s="28"/>
      <c r="C221" s="28"/>
      <c r="D221" s="28"/>
      <c r="E221" s="93"/>
      <c r="H221" s="28"/>
      <c r="I221" s="94"/>
      <c r="J221" s="28"/>
      <c r="K221" s="28"/>
      <c r="L221" s="28"/>
      <c r="M221" s="28"/>
      <c r="N221" s="117"/>
      <c r="Q221" s="28"/>
      <c r="R221" s="28"/>
      <c r="S221" s="28"/>
      <c r="T221" s="28"/>
      <c r="W221" s="98"/>
    </row>
    <row r="222" spans="1:23" x14ac:dyDescent="0.2">
      <c r="A222" s="28"/>
      <c r="B222" s="28"/>
      <c r="C222" s="28"/>
      <c r="D222" s="28"/>
      <c r="E222" s="93"/>
      <c r="H222" s="28"/>
      <c r="I222" s="94"/>
      <c r="J222" s="28"/>
      <c r="K222" s="28"/>
      <c r="L222" s="28"/>
      <c r="M222" s="28"/>
      <c r="N222" s="117"/>
      <c r="Q222" s="28"/>
      <c r="R222" s="28"/>
      <c r="S222" s="28"/>
      <c r="T222" s="28"/>
      <c r="W222" s="98"/>
    </row>
    <row r="223" spans="1:23" x14ac:dyDescent="0.2">
      <c r="A223" s="28"/>
      <c r="B223" s="28"/>
      <c r="C223" s="28"/>
      <c r="D223" s="28"/>
      <c r="E223" s="93"/>
      <c r="H223" s="28"/>
      <c r="I223" s="94"/>
      <c r="J223" s="28"/>
      <c r="K223" s="28"/>
      <c r="L223" s="28"/>
      <c r="M223" s="28"/>
      <c r="N223" s="117"/>
      <c r="Q223" s="28"/>
      <c r="R223" s="28"/>
      <c r="S223" s="28"/>
      <c r="T223" s="28"/>
      <c r="W223" s="98"/>
    </row>
    <row r="224" spans="1:23" x14ac:dyDescent="0.2">
      <c r="A224" s="28"/>
      <c r="B224" s="28"/>
      <c r="C224" s="28"/>
      <c r="D224" s="28"/>
      <c r="E224" s="93"/>
      <c r="H224" s="28"/>
      <c r="I224" s="94"/>
      <c r="J224" s="28"/>
      <c r="K224" s="28"/>
      <c r="L224" s="28"/>
      <c r="M224" s="28"/>
      <c r="N224" s="117"/>
      <c r="Q224" s="28"/>
      <c r="R224" s="28"/>
      <c r="S224" s="28"/>
      <c r="T224" s="28"/>
      <c r="W224" s="98"/>
    </row>
    <row r="225" spans="1:23" x14ac:dyDescent="0.2">
      <c r="A225" s="28"/>
      <c r="B225" s="28"/>
      <c r="C225" s="28"/>
      <c r="D225" s="28"/>
      <c r="E225" s="93"/>
      <c r="H225" s="28"/>
      <c r="I225" s="94"/>
      <c r="J225" s="28"/>
      <c r="K225" s="28"/>
      <c r="L225" s="28"/>
      <c r="M225" s="28"/>
      <c r="N225" s="117"/>
      <c r="Q225" s="28"/>
      <c r="R225" s="28"/>
      <c r="S225" s="28"/>
      <c r="T225" s="28"/>
      <c r="W225" s="98"/>
    </row>
    <row r="226" spans="1:23" x14ac:dyDescent="0.2">
      <c r="A226" s="28"/>
      <c r="B226" s="28"/>
      <c r="C226" s="28"/>
      <c r="D226" s="28"/>
      <c r="E226" s="93"/>
      <c r="H226" s="28"/>
      <c r="I226" s="94"/>
      <c r="J226" s="28"/>
      <c r="K226" s="28"/>
      <c r="L226" s="28"/>
      <c r="M226" s="28"/>
      <c r="N226" s="117"/>
      <c r="Q226" s="28"/>
      <c r="R226" s="28"/>
      <c r="S226" s="28"/>
      <c r="T226" s="28"/>
      <c r="W226" s="98"/>
    </row>
    <row r="227" spans="1:23" x14ac:dyDescent="0.2">
      <c r="A227" s="28"/>
      <c r="B227" s="28"/>
      <c r="C227" s="28"/>
      <c r="D227" s="28"/>
      <c r="E227" s="93"/>
      <c r="H227" s="28"/>
      <c r="I227" s="94"/>
      <c r="J227" s="28"/>
      <c r="K227" s="28"/>
      <c r="L227" s="28"/>
      <c r="M227" s="28"/>
      <c r="N227" s="117"/>
      <c r="Q227" s="28"/>
      <c r="R227" s="28"/>
      <c r="S227" s="28"/>
      <c r="T227" s="28"/>
      <c r="W227" s="98"/>
    </row>
    <row r="228" spans="1:23" x14ac:dyDescent="0.2">
      <c r="A228" s="28"/>
      <c r="B228" s="28"/>
      <c r="C228" s="28"/>
      <c r="D228" s="28"/>
      <c r="E228" s="93"/>
      <c r="H228" s="28"/>
      <c r="I228" s="94"/>
      <c r="J228" s="28"/>
      <c r="K228" s="28"/>
      <c r="L228" s="28"/>
      <c r="M228" s="28"/>
      <c r="N228" s="117"/>
      <c r="Q228" s="28"/>
      <c r="R228" s="28"/>
      <c r="S228" s="28"/>
      <c r="T228" s="28"/>
      <c r="W228" s="98"/>
    </row>
    <row r="229" spans="1:23" x14ac:dyDescent="0.2">
      <c r="A229" s="28"/>
      <c r="B229" s="28"/>
      <c r="C229" s="28"/>
      <c r="D229" s="28"/>
      <c r="E229" s="93"/>
      <c r="H229" s="28"/>
      <c r="I229" s="94"/>
      <c r="J229" s="28"/>
      <c r="K229" s="28"/>
      <c r="L229" s="28"/>
      <c r="M229" s="28"/>
      <c r="N229" s="117"/>
      <c r="Q229" s="28"/>
      <c r="R229" s="28"/>
      <c r="S229" s="28"/>
      <c r="T229" s="28"/>
      <c r="W229" s="98"/>
    </row>
    <row r="230" spans="1:23" x14ac:dyDescent="0.2">
      <c r="A230" s="28"/>
      <c r="B230" s="28"/>
      <c r="C230" s="28"/>
      <c r="D230" s="28"/>
      <c r="E230" s="93"/>
      <c r="H230" s="28"/>
      <c r="I230" s="94"/>
      <c r="J230" s="28"/>
      <c r="K230" s="28"/>
      <c r="L230" s="28"/>
      <c r="M230" s="28"/>
      <c r="N230" s="117"/>
      <c r="Q230" s="28"/>
      <c r="R230" s="28"/>
      <c r="S230" s="28"/>
      <c r="T230" s="28"/>
      <c r="W230" s="98"/>
    </row>
    <row r="231" spans="1:23" x14ac:dyDescent="0.2">
      <c r="A231" s="28"/>
      <c r="B231" s="28"/>
      <c r="C231" s="28"/>
      <c r="D231" s="28"/>
      <c r="E231" s="93"/>
      <c r="H231" s="28"/>
      <c r="I231" s="94"/>
      <c r="J231" s="28"/>
      <c r="K231" s="28"/>
      <c r="L231" s="28"/>
      <c r="M231" s="28"/>
      <c r="N231" s="117"/>
      <c r="Q231" s="28"/>
      <c r="R231" s="28"/>
      <c r="S231" s="28"/>
      <c r="T231" s="28"/>
      <c r="W231" s="98"/>
    </row>
    <row r="232" spans="1:23" x14ac:dyDescent="0.2">
      <c r="A232" s="28"/>
      <c r="B232" s="28"/>
      <c r="C232" s="28"/>
      <c r="D232" s="28"/>
      <c r="E232" s="93"/>
      <c r="H232" s="28"/>
      <c r="I232" s="94"/>
      <c r="J232" s="28"/>
      <c r="K232" s="28"/>
      <c r="L232" s="28"/>
      <c r="M232" s="28"/>
      <c r="N232" s="117"/>
      <c r="Q232" s="28"/>
      <c r="R232" s="28"/>
      <c r="S232" s="28"/>
      <c r="T232" s="28"/>
      <c r="W232" s="98"/>
    </row>
    <row r="233" spans="1:23" x14ac:dyDescent="0.2">
      <c r="A233" s="28"/>
      <c r="B233" s="28"/>
      <c r="C233" s="28"/>
      <c r="D233" s="28"/>
      <c r="E233" s="93"/>
      <c r="H233" s="28"/>
      <c r="I233" s="94"/>
      <c r="J233" s="28"/>
      <c r="K233" s="28"/>
      <c r="L233" s="28"/>
      <c r="M233" s="28"/>
      <c r="N233" s="117"/>
      <c r="Q233" s="28"/>
      <c r="R233" s="28"/>
      <c r="S233" s="28"/>
      <c r="T233" s="28"/>
      <c r="W233" s="98"/>
    </row>
    <row r="234" spans="1:23" x14ac:dyDescent="0.2">
      <c r="A234" s="28"/>
      <c r="B234" s="28"/>
      <c r="C234" s="28"/>
      <c r="D234" s="28"/>
      <c r="E234" s="93"/>
      <c r="H234" s="28"/>
      <c r="I234" s="94"/>
      <c r="J234" s="28"/>
      <c r="K234" s="28"/>
      <c r="L234" s="28"/>
      <c r="M234" s="28"/>
      <c r="N234" s="117"/>
      <c r="Q234" s="28"/>
      <c r="R234" s="28"/>
      <c r="S234" s="28"/>
      <c r="T234" s="28"/>
      <c r="W234" s="98"/>
    </row>
    <row r="235" spans="1:23" x14ac:dyDescent="0.2">
      <c r="A235" s="28"/>
      <c r="B235" s="28"/>
      <c r="C235" s="28"/>
      <c r="D235" s="28"/>
      <c r="E235" s="93"/>
      <c r="H235" s="28"/>
      <c r="I235" s="94"/>
      <c r="J235" s="28"/>
      <c r="K235" s="28"/>
      <c r="L235" s="28"/>
      <c r="M235" s="28"/>
      <c r="N235" s="117"/>
      <c r="Q235" s="28"/>
      <c r="R235" s="28"/>
      <c r="S235" s="28"/>
      <c r="T235" s="28"/>
      <c r="W235" s="98"/>
    </row>
    <row r="236" spans="1:23" x14ac:dyDescent="0.2">
      <c r="A236" s="28"/>
      <c r="B236" s="28"/>
      <c r="C236" s="28"/>
      <c r="D236" s="28"/>
      <c r="E236" s="93"/>
      <c r="H236" s="28"/>
      <c r="I236" s="94"/>
      <c r="J236" s="28"/>
      <c r="K236" s="28"/>
      <c r="L236" s="28"/>
      <c r="M236" s="28"/>
      <c r="N236" s="117"/>
      <c r="Q236" s="28"/>
      <c r="R236" s="28"/>
      <c r="S236" s="28"/>
      <c r="T236" s="28"/>
      <c r="W236" s="98"/>
    </row>
    <row r="237" spans="1:23" x14ac:dyDescent="0.2">
      <c r="A237" s="28"/>
      <c r="B237" s="28"/>
      <c r="C237" s="28"/>
      <c r="D237" s="28"/>
      <c r="E237" s="93"/>
      <c r="H237" s="28"/>
      <c r="I237" s="94"/>
      <c r="J237" s="28"/>
      <c r="K237" s="28"/>
      <c r="L237" s="28"/>
      <c r="M237" s="28"/>
      <c r="N237" s="117"/>
      <c r="Q237" s="28"/>
      <c r="R237" s="28"/>
      <c r="S237" s="28"/>
      <c r="T237" s="28"/>
      <c r="W237" s="98"/>
    </row>
    <row r="238" spans="1:23" x14ac:dyDescent="0.2">
      <c r="A238" s="28"/>
      <c r="B238" s="28"/>
      <c r="C238" s="28"/>
      <c r="D238" s="28"/>
      <c r="E238" s="93"/>
      <c r="H238" s="28"/>
      <c r="I238" s="94"/>
      <c r="J238" s="28"/>
      <c r="K238" s="28"/>
      <c r="L238" s="28"/>
      <c r="M238" s="28"/>
      <c r="N238" s="117"/>
      <c r="Q238" s="28"/>
      <c r="R238" s="28"/>
      <c r="S238" s="28"/>
      <c r="T238" s="28"/>
      <c r="W238" s="98"/>
    </row>
    <row r="239" spans="1:23" x14ac:dyDescent="0.2">
      <c r="A239" s="28"/>
      <c r="B239" s="28"/>
      <c r="C239" s="28"/>
      <c r="D239" s="28"/>
      <c r="E239" s="93"/>
      <c r="H239" s="28"/>
      <c r="I239" s="94"/>
      <c r="J239" s="28"/>
      <c r="K239" s="28"/>
      <c r="L239" s="28"/>
      <c r="M239" s="28"/>
      <c r="N239" s="117"/>
      <c r="Q239" s="28"/>
      <c r="R239" s="28"/>
      <c r="S239" s="28"/>
      <c r="T239" s="28"/>
      <c r="W239" s="98"/>
    </row>
    <row r="240" spans="1:23" x14ac:dyDescent="0.2">
      <c r="A240" s="28"/>
      <c r="B240" s="28"/>
      <c r="C240" s="28"/>
      <c r="D240" s="28"/>
      <c r="E240" s="93"/>
      <c r="H240" s="28"/>
      <c r="I240" s="94"/>
      <c r="J240" s="28"/>
      <c r="K240" s="28"/>
      <c r="L240" s="28"/>
      <c r="M240" s="28"/>
      <c r="N240" s="117"/>
      <c r="Q240" s="28"/>
      <c r="R240" s="28"/>
      <c r="S240" s="28"/>
      <c r="T240" s="28"/>
      <c r="W240" s="98"/>
    </row>
    <row r="241" spans="1:23" x14ac:dyDescent="0.2">
      <c r="A241" s="28"/>
      <c r="B241" s="28"/>
      <c r="C241" s="28"/>
      <c r="D241" s="28"/>
      <c r="E241" s="93"/>
      <c r="H241" s="28"/>
      <c r="I241" s="94"/>
      <c r="J241" s="28"/>
      <c r="K241" s="28"/>
      <c r="L241" s="28"/>
      <c r="M241" s="28"/>
      <c r="N241" s="117"/>
      <c r="Q241" s="28"/>
      <c r="R241" s="28"/>
      <c r="S241" s="28"/>
      <c r="T241" s="28"/>
      <c r="W241" s="98"/>
    </row>
    <row r="242" spans="1:23" x14ac:dyDescent="0.2">
      <c r="A242" s="28"/>
      <c r="B242" s="28"/>
      <c r="C242" s="28"/>
      <c r="D242" s="28"/>
      <c r="E242" s="93"/>
      <c r="H242" s="28"/>
      <c r="I242" s="94"/>
      <c r="J242" s="28"/>
      <c r="K242" s="28"/>
      <c r="L242" s="28"/>
      <c r="M242" s="28"/>
      <c r="N242" s="117"/>
      <c r="Q242" s="28"/>
      <c r="R242" s="28"/>
      <c r="S242" s="28"/>
      <c r="T242" s="28"/>
      <c r="W242" s="98"/>
    </row>
    <row r="243" spans="1:23" x14ac:dyDescent="0.2">
      <c r="A243" s="28"/>
      <c r="B243" s="28"/>
      <c r="C243" s="28"/>
      <c r="D243" s="28"/>
      <c r="E243" s="93"/>
      <c r="H243" s="28"/>
      <c r="I243" s="94"/>
      <c r="J243" s="28"/>
      <c r="K243" s="28"/>
      <c r="L243" s="28"/>
      <c r="M243" s="28"/>
      <c r="N243" s="117"/>
      <c r="Q243" s="28"/>
      <c r="R243" s="28"/>
      <c r="S243" s="28"/>
      <c r="T243" s="28"/>
      <c r="W243" s="98"/>
    </row>
    <row r="244" spans="1:23" x14ac:dyDescent="0.2">
      <c r="A244" s="28"/>
      <c r="B244" s="28"/>
      <c r="C244" s="28"/>
      <c r="D244" s="28"/>
      <c r="E244" s="93"/>
      <c r="H244" s="28"/>
      <c r="I244" s="94"/>
      <c r="J244" s="28"/>
      <c r="K244" s="28"/>
      <c r="L244" s="28"/>
      <c r="M244" s="28"/>
      <c r="N244" s="117"/>
      <c r="Q244" s="28"/>
      <c r="R244" s="28"/>
      <c r="S244" s="28"/>
      <c r="T244" s="28"/>
      <c r="W244" s="98"/>
    </row>
    <row r="245" spans="1:23" x14ac:dyDescent="0.2">
      <c r="A245" s="28"/>
      <c r="B245" s="28"/>
      <c r="C245" s="28"/>
      <c r="D245" s="28"/>
      <c r="E245" s="93"/>
      <c r="H245" s="28"/>
      <c r="I245" s="94"/>
      <c r="J245" s="28"/>
      <c r="K245" s="28"/>
      <c r="L245" s="28"/>
      <c r="M245" s="28"/>
      <c r="N245" s="117"/>
      <c r="Q245" s="28"/>
      <c r="R245" s="28"/>
      <c r="S245" s="28"/>
      <c r="T245" s="28"/>
      <c r="W245" s="98"/>
    </row>
    <row r="246" spans="1:23" x14ac:dyDescent="0.2">
      <c r="A246" s="28"/>
      <c r="B246" s="28"/>
      <c r="C246" s="28"/>
      <c r="D246" s="28"/>
      <c r="E246" s="93"/>
      <c r="H246" s="28"/>
      <c r="I246" s="94"/>
      <c r="J246" s="28"/>
      <c r="K246" s="28"/>
      <c r="L246" s="28"/>
      <c r="M246" s="28"/>
      <c r="N246" s="117"/>
      <c r="Q246" s="28"/>
      <c r="R246" s="28"/>
      <c r="S246" s="28"/>
      <c r="T246" s="28"/>
      <c r="W246" s="98"/>
    </row>
    <row r="247" spans="1:23" x14ac:dyDescent="0.2">
      <c r="A247" s="28"/>
      <c r="B247" s="28"/>
      <c r="C247" s="28"/>
      <c r="D247" s="28"/>
      <c r="E247" s="93"/>
      <c r="H247" s="28"/>
      <c r="I247" s="94"/>
      <c r="J247" s="28"/>
      <c r="K247" s="28"/>
      <c r="L247" s="28"/>
      <c r="M247" s="28"/>
      <c r="N247" s="117"/>
      <c r="Q247" s="28"/>
      <c r="R247" s="28"/>
      <c r="S247" s="28"/>
      <c r="T247" s="28"/>
      <c r="W247" s="98"/>
    </row>
    <row r="248" spans="1:23" ht="6.75" customHeight="1" x14ac:dyDescent="0.2">
      <c r="A248" s="28"/>
      <c r="B248" s="28"/>
      <c r="C248" s="28"/>
      <c r="D248" s="28"/>
      <c r="E248" s="93"/>
      <c r="H248" s="28"/>
      <c r="I248" s="94"/>
      <c r="J248" s="28"/>
      <c r="K248" s="28"/>
      <c r="L248" s="28"/>
      <c r="M248" s="28"/>
      <c r="N248" s="117"/>
      <c r="Q248" s="28"/>
      <c r="R248" s="28"/>
      <c r="S248" s="28"/>
      <c r="T248" s="28"/>
      <c r="W248" s="98"/>
    </row>
    <row r="249" spans="1:23" x14ac:dyDescent="0.2">
      <c r="A249" s="28"/>
      <c r="B249" s="28"/>
      <c r="C249" s="28"/>
      <c r="D249" s="28"/>
      <c r="E249" s="93"/>
      <c r="H249" s="28"/>
      <c r="I249" s="94"/>
      <c r="J249" s="28"/>
      <c r="K249" s="28"/>
      <c r="L249" s="28"/>
      <c r="M249" s="28"/>
      <c r="N249" s="117"/>
      <c r="Q249" s="28"/>
      <c r="R249" s="28"/>
      <c r="S249" s="28"/>
      <c r="T249" s="28"/>
      <c r="W249" s="98"/>
    </row>
    <row r="250" spans="1:23" x14ac:dyDescent="0.2">
      <c r="A250" s="28"/>
      <c r="B250" s="28"/>
      <c r="C250" s="28"/>
      <c r="D250" s="28"/>
      <c r="E250" s="93"/>
      <c r="H250" s="28"/>
      <c r="I250" s="94"/>
      <c r="J250" s="28"/>
      <c r="K250" s="28"/>
      <c r="L250" s="28"/>
      <c r="M250" s="28"/>
      <c r="N250" s="117"/>
      <c r="Q250" s="28"/>
      <c r="R250" s="28"/>
      <c r="S250" s="28"/>
      <c r="T250" s="28"/>
      <c r="W250" s="98"/>
    </row>
    <row r="251" spans="1:23" x14ac:dyDescent="0.2">
      <c r="A251" s="28"/>
      <c r="B251" s="28"/>
      <c r="C251" s="28"/>
      <c r="D251" s="28"/>
      <c r="E251" s="93"/>
      <c r="H251" s="28"/>
      <c r="I251" s="94"/>
      <c r="J251" s="28"/>
      <c r="K251" s="28"/>
      <c r="L251" s="28"/>
      <c r="M251" s="28"/>
      <c r="N251" s="117"/>
      <c r="Q251" s="28"/>
      <c r="R251" s="28"/>
      <c r="S251" s="28"/>
      <c r="T251" s="28"/>
      <c r="W251" s="98"/>
    </row>
    <row r="252" spans="1:23" x14ac:dyDescent="0.2">
      <c r="A252" s="28"/>
      <c r="B252" s="28"/>
      <c r="C252" s="28"/>
      <c r="D252" s="28"/>
      <c r="E252" s="93"/>
      <c r="H252" s="28"/>
      <c r="I252" s="94"/>
      <c r="J252" s="28"/>
      <c r="K252" s="28"/>
      <c r="L252" s="28"/>
      <c r="M252" s="28"/>
      <c r="N252" s="117"/>
      <c r="Q252" s="28"/>
      <c r="R252" s="28"/>
      <c r="S252" s="28"/>
      <c r="T252" s="28"/>
      <c r="W252" s="98"/>
    </row>
    <row r="253" spans="1:23" x14ac:dyDescent="0.2">
      <c r="A253" s="28"/>
      <c r="B253" s="28"/>
      <c r="C253" s="28"/>
      <c r="D253" s="28"/>
      <c r="E253" s="93"/>
      <c r="H253" s="28"/>
      <c r="I253" s="94"/>
      <c r="J253" s="28"/>
      <c r="K253" s="28"/>
      <c r="L253" s="28"/>
      <c r="M253" s="28"/>
      <c r="N253" s="117"/>
      <c r="Q253" s="28"/>
      <c r="R253" s="28"/>
      <c r="S253" s="28"/>
      <c r="T253" s="28"/>
      <c r="W253" s="98"/>
    </row>
    <row r="254" spans="1:23" x14ac:dyDescent="0.2">
      <c r="A254" s="28"/>
      <c r="B254" s="28"/>
      <c r="C254" s="28"/>
      <c r="D254" s="28"/>
      <c r="E254" s="93"/>
      <c r="H254" s="28"/>
      <c r="I254" s="94"/>
      <c r="J254" s="28"/>
      <c r="K254" s="28"/>
      <c r="L254" s="28"/>
      <c r="M254" s="28"/>
      <c r="N254" s="117"/>
      <c r="Q254" s="28"/>
      <c r="R254" s="28"/>
      <c r="S254" s="28"/>
      <c r="T254" s="28"/>
      <c r="W254" s="98"/>
    </row>
    <row r="255" spans="1:23" x14ac:dyDescent="0.2">
      <c r="A255" s="28"/>
      <c r="B255" s="28"/>
      <c r="C255" s="28"/>
      <c r="D255" s="28"/>
      <c r="E255" s="93"/>
      <c r="H255" s="28"/>
      <c r="I255" s="94"/>
      <c r="J255" s="28"/>
      <c r="K255" s="28"/>
      <c r="L255" s="28"/>
      <c r="M255" s="28"/>
      <c r="N255" s="117"/>
      <c r="Q255" s="28"/>
      <c r="R255" s="28"/>
      <c r="S255" s="28"/>
      <c r="T255" s="28"/>
      <c r="W255" s="98"/>
    </row>
    <row r="256" spans="1:23" x14ac:dyDescent="0.2">
      <c r="A256" s="28"/>
      <c r="B256" s="28"/>
      <c r="C256" s="28"/>
      <c r="D256" s="28"/>
      <c r="E256" s="93"/>
      <c r="H256" s="28"/>
      <c r="I256" s="94"/>
      <c r="J256" s="28"/>
      <c r="K256" s="28"/>
      <c r="L256" s="28"/>
      <c r="M256" s="28"/>
      <c r="N256" s="117"/>
      <c r="Q256" s="28"/>
      <c r="R256" s="28"/>
      <c r="S256" s="28"/>
      <c r="T256" s="28"/>
      <c r="W256" s="98"/>
    </row>
    <row r="257" spans="1:23" x14ac:dyDescent="0.2">
      <c r="A257" s="28"/>
      <c r="B257" s="28"/>
      <c r="C257" s="28"/>
      <c r="D257" s="28"/>
      <c r="E257" s="93"/>
      <c r="H257" s="28"/>
      <c r="I257" s="94"/>
      <c r="J257" s="28"/>
      <c r="K257" s="28"/>
      <c r="L257" s="28"/>
      <c r="M257" s="28"/>
      <c r="N257" s="117"/>
      <c r="Q257" s="28"/>
      <c r="R257" s="28"/>
      <c r="S257" s="28"/>
      <c r="T257" s="28"/>
      <c r="W257" s="98"/>
    </row>
    <row r="258" spans="1:23" x14ac:dyDescent="0.2">
      <c r="A258" s="28"/>
      <c r="B258" s="28"/>
      <c r="C258" s="28"/>
      <c r="D258" s="28"/>
      <c r="E258" s="93"/>
      <c r="H258" s="28"/>
      <c r="I258" s="94"/>
      <c r="J258" s="28"/>
      <c r="K258" s="28"/>
      <c r="L258" s="28"/>
      <c r="M258" s="28"/>
      <c r="N258" s="117"/>
      <c r="Q258" s="28"/>
      <c r="R258" s="28"/>
      <c r="S258" s="28"/>
      <c r="T258" s="28"/>
      <c r="W258" s="98"/>
    </row>
    <row r="259" spans="1:23" x14ac:dyDescent="0.2">
      <c r="A259" s="28"/>
      <c r="B259" s="28"/>
      <c r="C259" s="28"/>
      <c r="D259" s="28"/>
      <c r="E259" s="93"/>
      <c r="H259" s="28"/>
      <c r="I259" s="94"/>
      <c r="J259" s="28"/>
      <c r="K259" s="28"/>
      <c r="L259" s="28"/>
      <c r="M259" s="28"/>
      <c r="N259" s="117"/>
      <c r="Q259" s="28"/>
      <c r="R259" s="28"/>
      <c r="S259" s="28"/>
      <c r="T259" s="28"/>
      <c r="W259" s="98"/>
    </row>
    <row r="260" spans="1:23" x14ac:dyDescent="0.2">
      <c r="A260" s="28"/>
      <c r="B260" s="28"/>
      <c r="C260" s="28"/>
      <c r="D260" s="28"/>
      <c r="E260" s="93"/>
      <c r="H260" s="28"/>
      <c r="I260" s="94"/>
      <c r="W260" s="98"/>
    </row>
    <row r="261" spans="1:23" x14ac:dyDescent="0.2">
      <c r="A261" s="28"/>
      <c r="B261" s="28"/>
      <c r="C261" s="28"/>
      <c r="D261" s="28"/>
      <c r="E261" s="93"/>
      <c r="H261" s="28"/>
      <c r="I261" s="94"/>
      <c r="W261" s="98"/>
    </row>
    <row r="262" spans="1:23" x14ac:dyDescent="0.2">
      <c r="A262" s="28"/>
      <c r="B262" s="28"/>
      <c r="C262" s="28"/>
      <c r="D262" s="28"/>
      <c r="E262" s="93"/>
      <c r="H262" s="28"/>
      <c r="I262" s="94"/>
      <c r="W262" s="98"/>
    </row>
    <row r="263" spans="1:23" x14ac:dyDescent="0.2">
      <c r="A263" s="28"/>
      <c r="B263" s="28"/>
      <c r="C263" s="28"/>
      <c r="D263" s="28"/>
      <c r="E263" s="93"/>
      <c r="H263" s="28"/>
      <c r="I263" s="94"/>
      <c r="W263" s="98"/>
    </row>
    <row r="264" spans="1:23" x14ac:dyDescent="0.2">
      <c r="A264" s="28"/>
      <c r="B264" s="28"/>
      <c r="C264" s="28"/>
      <c r="D264" s="28"/>
      <c r="E264" s="93"/>
      <c r="H264" s="28"/>
      <c r="I264" s="94"/>
      <c r="W264" s="98"/>
    </row>
    <row r="265" spans="1:23" x14ac:dyDescent="0.2">
      <c r="A265" s="28"/>
      <c r="B265" s="28"/>
      <c r="C265" s="28"/>
      <c r="D265" s="28"/>
      <c r="E265" s="93"/>
      <c r="H265" s="28"/>
      <c r="I265" s="94"/>
      <c r="W265" s="98"/>
    </row>
    <row r="266" spans="1:23" x14ac:dyDescent="0.2">
      <c r="A266" s="28"/>
      <c r="B266" s="28"/>
      <c r="C266" s="28"/>
      <c r="D266" s="28"/>
      <c r="E266" s="93"/>
      <c r="H266" s="28"/>
      <c r="I266" s="94"/>
      <c r="W266" s="98"/>
    </row>
    <row r="267" spans="1:23" x14ac:dyDescent="0.2">
      <c r="A267" s="28"/>
      <c r="B267" s="28"/>
      <c r="C267" s="28"/>
      <c r="D267" s="28"/>
      <c r="E267" s="93"/>
      <c r="H267" s="28"/>
      <c r="I267" s="94"/>
      <c r="W267" s="98"/>
    </row>
    <row r="268" spans="1:23" x14ac:dyDescent="0.2">
      <c r="A268" s="28"/>
      <c r="B268" s="28"/>
      <c r="C268" s="28"/>
      <c r="D268" s="28"/>
      <c r="E268" s="93"/>
      <c r="H268" s="28"/>
      <c r="I268" s="94"/>
      <c r="W268" s="98"/>
    </row>
    <row r="269" spans="1:23" x14ac:dyDescent="0.2">
      <c r="A269" s="28"/>
      <c r="B269" s="28"/>
      <c r="C269" s="28"/>
      <c r="D269" s="28"/>
      <c r="E269" s="93"/>
      <c r="H269" s="28"/>
      <c r="I269" s="94"/>
      <c r="W269" s="98"/>
    </row>
    <row r="270" spans="1:23" x14ac:dyDescent="0.2">
      <c r="A270" s="28"/>
      <c r="B270" s="28"/>
      <c r="C270" s="28"/>
      <c r="D270" s="28"/>
      <c r="E270" s="93"/>
      <c r="H270" s="28"/>
      <c r="I270" s="94"/>
      <c r="W270" s="98"/>
    </row>
    <row r="271" spans="1:23" x14ac:dyDescent="0.2">
      <c r="A271" s="28"/>
      <c r="B271" s="28"/>
      <c r="C271" s="28"/>
      <c r="D271" s="28"/>
      <c r="E271" s="93"/>
      <c r="H271" s="28"/>
      <c r="I271" s="94"/>
      <c r="W271" s="98"/>
    </row>
    <row r="272" spans="1:23" x14ac:dyDescent="0.2">
      <c r="A272" s="28"/>
      <c r="B272" s="28"/>
      <c r="C272" s="28"/>
      <c r="D272" s="28"/>
      <c r="E272" s="93"/>
      <c r="H272" s="28"/>
      <c r="I272" s="94"/>
      <c r="W272" s="98"/>
    </row>
    <row r="273" spans="1:23" x14ac:dyDescent="0.2">
      <c r="A273" s="28"/>
      <c r="B273" s="28"/>
      <c r="C273" s="28"/>
      <c r="D273" s="28"/>
      <c r="E273" s="93"/>
      <c r="H273" s="28"/>
      <c r="I273" s="94"/>
      <c r="W273" s="98"/>
    </row>
    <row r="274" spans="1:23" x14ac:dyDescent="0.2">
      <c r="A274" s="28"/>
      <c r="B274" s="28"/>
      <c r="C274" s="28"/>
      <c r="D274" s="28"/>
      <c r="E274" s="93"/>
      <c r="H274" s="28"/>
      <c r="I274" s="94"/>
      <c r="W274" s="98"/>
    </row>
    <row r="275" spans="1:23" x14ac:dyDescent="0.2">
      <c r="A275" s="28"/>
      <c r="B275" s="28"/>
      <c r="C275" s="28"/>
      <c r="D275" s="28"/>
      <c r="E275" s="93"/>
      <c r="H275" s="28"/>
      <c r="I275" s="94"/>
      <c r="W275" s="98"/>
    </row>
    <row r="1048554" spans="26:26" x14ac:dyDescent="0.2">
      <c r="Z1048554" s="114"/>
    </row>
    <row r="1048555" spans="26:26" x14ac:dyDescent="0.2">
      <c r="Z1048555" s="114"/>
    </row>
    <row r="1048556" spans="26:26" x14ac:dyDescent="0.2">
      <c r="Z1048556" s="175"/>
    </row>
    <row r="1048557" spans="26:26" x14ac:dyDescent="0.2">
      <c r="Z1048557" s="176"/>
    </row>
    <row r="1048558" spans="26:26" ht="12.75" x14ac:dyDescent="0.2">
      <c r="Z1048558" s="19"/>
    </row>
    <row r="1048565" spans="25:26" x14ac:dyDescent="0.2">
      <c r="Y1048565" s="114"/>
    </row>
    <row r="1048566" spans="25:26" x14ac:dyDescent="0.2">
      <c r="Y1048566" s="114"/>
      <c r="Z1048566" s="114"/>
    </row>
    <row r="1048567" spans="25:26" x14ac:dyDescent="0.2">
      <c r="Y1048567" s="175"/>
      <c r="Z1048567" s="114"/>
    </row>
    <row r="1048568" spans="25:26" x14ac:dyDescent="0.2">
      <c r="Y1048568" s="176"/>
      <c r="Z1048568" s="177"/>
    </row>
    <row r="1048569" spans="25:26" ht="12.75" x14ac:dyDescent="0.2">
      <c r="Y1048569" s="19"/>
      <c r="Z1048569" s="175"/>
    </row>
    <row r="1048570" spans="25:26" ht="12.75" x14ac:dyDescent="0.2">
      <c r="Z1048570" s="108"/>
    </row>
  </sheetData>
  <protectedRanges>
    <protectedRange password="D51F" sqref="H50:I51" name="Rango1_1_1_1_1"/>
  </protectedRanges>
  <mergeCells count="29">
    <mergeCell ref="Z1048556:Z1048557"/>
    <mergeCell ref="Z1048568:Z1048569"/>
    <mergeCell ref="N3:N4"/>
    <mergeCell ref="D3:D4"/>
    <mergeCell ref="E3:E4"/>
    <mergeCell ref="X3:X4"/>
    <mergeCell ref="Y3:Y4"/>
    <mergeCell ref="Y1048567:Y1048568"/>
    <mergeCell ref="T3:T4"/>
    <mergeCell ref="U3:V3"/>
    <mergeCell ref="W3:W4"/>
    <mergeCell ref="S3:S4"/>
    <mergeCell ref="Z3:Z4"/>
    <mergeCell ref="A1:B2"/>
    <mergeCell ref="O3:O4"/>
    <mergeCell ref="P3:P4"/>
    <mergeCell ref="Q3:Q4"/>
    <mergeCell ref="R3:R4"/>
    <mergeCell ref="G3:I3"/>
    <mergeCell ref="J3:J4"/>
    <mergeCell ref="K3:K4"/>
    <mergeCell ref="L3:L4"/>
    <mergeCell ref="M3:M4"/>
    <mergeCell ref="F3:F4"/>
    <mergeCell ref="A3:A4"/>
    <mergeCell ref="B3:B4"/>
    <mergeCell ref="C3:C4"/>
    <mergeCell ref="C1:W1"/>
    <mergeCell ref="C2:W2"/>
  </mergeCells>
  <hyperlinks>
    <hyperlink ref="G130" r:id="rId1"/>
  </hyperlinks>
  <pageMargins left="0.70866141732283472" right="0.70866141732283472" top="0.55118110236220474" bottom="0.55118110236220474" header="0.31496062992125984" footer="0.31496062992125984"/>
  <pageSetup paperSize="5" scale="43" orientation="landscape" horizontalDpi="4294967295" verticalDpi="4294967295"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CONTRATOS ADIC Y PROR 2014</vt:lpstr>
      <vt:lpstr>'CONTRATOS ADIC Y PROR 2014'!Área_de_impresión</vt:lpstr>
      <vt:lpstr>'CONTRATOS ADIC Y PROR 2014'!Títulos_a_imprimir</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Ana Julieth Castañeda</cp:lastModifiedBy>
  <cp:lastPrinted>2016-02-16T04:56:51Z</cp:lastPrinted>
  <dcterms:created xsi:type="dcterms:W3CDTF">2005-08-09T16:39:02Z</dcterms:created>
  <dcterms:modified xsi:type="dcterms:W3CDTF">2016-10-18T21:21:02Z</dcterms:modified>
</cp:coreProperties>
</file>